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PETROPERU\TRANSPARENCIA\24 - III TRIMESTRE\FINANCIERO\"/>
    </mc:Choice>
  </mc:AlternateContent>
  <xr:revisionPtr revIDLastSave="0" documentId="13_ncr:1_{43030523-EBF6-4B10-A459-EAF1300FA04F}" xr6:coauthVersionLast="47" xr6:coauthVersionMax="47" xr10:uidLastSave="{00000000-0000-0000-0000-000000000000}"/>
  <bookViews>
    <workbookView xWindow="-120" yWindow="-120" windowWidth="29040" windowHeight="15225" firstSheet="2" activeTab="2" xr2:uid="{00000000-000D-0000-FFFF-FFFF00000000}"/>
  </bookViews>
  <sheets>
    <sheet name="- AYUDA -" sheetId="6" state="hidden" r:id="rId1"/>
    <sheet name="BALANCES" sheetId="2" state="hidden" r:id="rId2"/>
    <sheet name="FORMATO 13" sheetId="10" r:id="rId3"/>
  </sheets>
  <externalReferences>
    <externalReference r:id="rId4"/>
  </externalReferences>
  <definedNames>
    <definedName name="_xlnm.Print_Area" localSheetId="1">BALANCES!$B:$F</definedName>
    <definedName name="Comprobantes">'[1]Tabla de Comprobantes'!$A$3:$A$65</definedName>
    <definedName name="PC">'[1]Tabla de Comprobantes'!$E$3:$E$14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" l="1"/>
  <c r="E43" i="2"/>
  <c r="D43" i="2"/>
  <c r="C43" i="2"/>
  <c r="F40" i="2"/>
  <c r="E40" i="2"/>
  <c r="D40" i="2"/>
  <c r="C40" i="2"/>
  <c r="F37" i="2"/>
  <c r="E37" i="2"/>
  <c r="D37" i="2"/>
  <c r="C37" i="2"/>
  <c r="F29" i="2"/>
  <c r="E29" i="2"/>
  <c r="D29" i="2"/>
  <c r="C29" i="2"/>
  <c r="F26" i="2"/>
  <c r="E26" i="2"/>
  <c r="D26" i="2"/>
  <c r="C26" i="2"/>
  <c r="F21" i="2"/>
  <c r="E21" i="2"/>
  <c r="D21" i="2"/>
  <c r="C21" i="2"/>
  <c r="F15" i="2"/>
  <c r="E15" i="2"/>
  <c r="D15" i="2"/>
  <c r="C15" i="2"/>
  <c r="F12" i="2"/>
  <c r="E12" i="2"/>
  <c r="D12" i="2"/>
  <c r="C12" i="2"/>
  <c r="F6" i="2"/>
  <c r="E6" i="2"/>
  <c r="D6" i="2"/>
  <c r="C6" i="2"/>
  <c r="D33" i="2" l="1"/>
  <c r="D49" i="2"/>
  <c r="D51" i="2" s="1"/>
  <c r="D53" i="2" s="1"/>
  <c r="D56" i="2" s="1"/>
  <c r="E33" i="2"/>
  <c r="E49" i="2"/>
  <c r="E51" i="2" s="1"/>
  <c r="E53" i="2" s="1"/>
  <c r="E56" i="2" s="1"/>
  <c r="F18" i="2"/>
  <c r="D18" i="2"/>
  <c r="E18" i="2"/>
  <c r="C33" i="2"/>
  <c r="F33" i="2"/>
  <c r="F49" i="2"/>
  <c r="F51" i="2" s="1"/>
  <c r="F53" i="2" s="1"/>
  <c r="F56" i="2" s="1"/>
  <c r="C18" i="2"/>
  <c r="C49" i="2"/>
  <c r="C51" i="2" s="1"/>
  <c r="C53" i="2" s="1"/>
  <c r="C56" i="2" s="1"/>
  <c r="D34" i="2" l="1"/>
  <c r="E34" i="2"/>
  <c r="C34" i="2"/>
  <c r="F34" i="2"/>
</calcChain>
</file>

<file path=xl/sharedStrings.xml><?xml version="1.0" encoding="utf-8"?>
<sst xmlns="http://schemas.openxmlformats.org/spreadsheetml/2006/main" count="85" uniqueCount="79">
  <si>
    <t>Análisis de Balances</t>
  </si>
  <si>
    <t>PERÍODOS</t>
  </si>
  <si>
    <t>ACTIVO</t>
  </si>
  <si>
    <t>INMOVILIZADO</t>
  </si>
  <si>
    <t>Terrenos y construcciones</t>
  </si>
  <si>
    <t>Otro inmovilizado material</t>
  </si>
  <si>
    <t>Inmovilizado inmaterial</t>
  </si>
  <si>
    <t>Amortiz. inmovilizado material</t>
  </si>
  <si>
    <t>Existencias</t>
  </si>
  <si>
    <t>Clientes</t>
  </si>
  <si>
    <t>Otro realizable</t>
  </si>
  <si>
    <t>DISPONIBLE</t>
  </si>
  <si>
    <t>Caja</t>
  </si>
  <si>
    <t>Bancos</t>
  </si>
  <si>
    <t xml:space="preserve">TOTAL ACTIVO </t>
  </si>
  <si>
    <t>PASIVO</t>
  </si>
  <si>
    <t>RECURSOS PROPIOS</t>
  </si>
  <si>
    <t>Capital</t>
  </si>
  <si>
    <t>Reservas</t>
  </si>
  <si>
    <t>Perdidas y ganancias</t>
  </si>
  <si>
    <t xml:space="preserve">Otros recursos </t>
  </si>
  <si>
    <t>ACREEDORES A LARGO PLAZO</t>
  </si>
  <si>
    <t>Deudas con entidades de crédito</t>
  </si>
  <si>
    <t>ACREEDORES A CORTO PLAZO</t>
  </si>
  <si>
    <t>Proveedores</t>
  </si>
  <si>
    <t>Entidades de crédito</t>
  </si>
  <si>
    <t>Otras deudas a corto</t>
  </si>
  <si>
    <t>TOTAL PASIVO</t>
  </si>
  <si>
    <t>CUENTA DE RESULTADOS</t>
  </si>
  <si>
    <t>INGRESOS</t>
  </si>
  <si>
    <t>Ventas</t>
  </si>
  <si>
    <t>Otros ingresos</t>
  </si>
  <si>
    <t>CONSUMOS</t>
  </si>
  <si>
    <t>Compras</t>
  </si>
  <si>
    <t>Variación de existencias</t>
  </si>
  <si>
    <t>GASTOS</t>
  </si>
  <si>
    <t>Gastos de personal</t>
  </si>
  <si>
    <t>Seguros Sociales</t>
  </si>
  <si>
    <t>Servicios y suministros</t>
  </si>
  <si>
    <t>Tributos</t>
  </si>
  <si>
    <t>Otros gastos</t>
  </si>
  <si>
    <t>GENERACIÓN BRUTA DE FONDOS</t>
  </si>
  <si>
    <t>Gastos financieros</t>
  </si>
  <si>
    <t>CASH FLOW</t>
  </si>
  <si>
    <t>Dotación amortizaciones</t>
  </si>
  <si>
    <t>RESULTADO DE EXPLOTACIÓN</t>
  </si>
  <si>
    <t>Resultados extraordinarios</t>
  </si>
  <si>
    <t>Impuesto sobre beneficios</t>
  </si>
  <si>
    <t>RESULTADO NETO</t>
  </si>
  <si>
    <t>Ayuda</t>
  </si>
  <si>
    <t>REALIZABLES</t>
  </si>
  <si>
    <t>Otras deudas a largo plazo</t>
  </si>
  <si>
    <t>Prueba Ácida</t>
  </si>
  <si>
    <t>Endeudamiento Patrimonial</t>
  </si>
  <si>
    <t>CONCEPTO</t>
  </si>
  <si>
    <t>Rotación de Activo Total</t>
  </si>
  <si>
    <t>Endeudamiento Activo Total</t>
  </si>
  <si>
    <t>Rentabilidad de Ventas Netas</t>
  </si>
  <si>
    <t>%</t>
  </si>
  <si>
    <t xml:space="preserve">Rentabilidad Neta del Patrimonio </t>
  </si>
  <si>
    <t>PETROPERÚ S.A.</t>
  </si>
  <si>
    <t>INDICADORES FINANCIEROS TRIMESTRALES</t>
  </si>
  <si>
    <t>ÍNDICE</t>
  </si>
  <si>
    <t>ÍNDICES DE LIQUIDEZ</t>
  </si>
  <si>
    <t>Liquidez General</t>
  </si>
  <si>
    <t>DÓLARES</t>
  </si>
  <si>
    <t>ÍNDICES DE GESTIÓN</t>
  </si>
  <si>
    <t>VECES</t>
  </si>
  <si>
    <t xml:space="preserve">Rotación de Existencias </t>
  </si>
  <si>
    <t>DÍAS</t>
  </si>
  <si>
    <t>Rotación de Cuentas por Cobrar Comerciales</t>
  </si>
  <si>
    <t>Rotación de Cuentas por Pagar Comerciales</t>
  </si>
  <si>
    <t>ÍNDICES DE SOLVENCIA</t>
  </si>
  <si>
    <t>ÍNDICES DE RENTABILIDAD</t>
  </si>
  <si>
    <t>MM DÓLARES</t>
  </si>
  <si>
    <t>FORMATO N° 13</t>
  </si>
  <si>
    <t>III TRIMESTRE 2023</t>
  </si>
  <si>
    <t>III TRIMESTRE 2024</t>
  </si>
  <si>
    <r>
      <t xml:space="preserve">EBITDA  </t>
    </r>
    <r>
      <rPr>
        <b/>
        <sz val="9"/>
        <color rgb="FF007AC3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</si>
</sst>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\ #,##0.00"/>
    <numFmt numFmtId="166" formatCode="0.0"/>
    <numFmt numFmtId="167" formatCode="_ * #,##0.0_ ;_ * \-#,##0.0_ ;_ * &quot;-&quot;??_ ;_ @_ "/>
    <numFmt numFmtId="168" formatCode="0.0%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1"/>
      <color indexed="10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DA291C"/>
      <name val="Calibri"/>
      <family val="2"/>
      <scheme val="minor"/>
    </font>
    <font>
      <b/>
      <sz val="10"/>
      <color rgb="FFDA291C"/>
      <name val="Calibri"/>
      <family val="2"/>
      <scheme val="minor"/>
    </font>
    <font>
      <b/>
      <sz val="11"/>
      <color rgb="FF007AC3"/>
      <name val="Calibri"/>
      <family val="2"/>
      <scheme val="minor"/>
    </font>
    <font>
      <b/>
      <sz val="9"/>
      <color rgb="FF007AC3"/>
      <name val="Calibri"/>
      <family val="2"/>
      <scheme val="minor"/>
    </font>
    <font>
      <sz val="10"/>
      <color rgb="FF007AC3"/>
      <name val="Calibri"/>
      <family val="2"/>
      <scheme val="minor"/>
    </font>
    <font>
      <sz val="11"/>
      <color rgb="FF007AC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E4F8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DF4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FE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thin">
        <color rgb="FF007AC3"/>
      </top>
      <bottom style="medium">
        <color rgb="FF007AC3"/>
      </bottom>
      <diagonal/>
    </border>
    <border>
      <left/>
      <right/>
      <top/>
      <bottom style="medium">
        <color rgb="FFDA291C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3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3" xfId="0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164" fontId="13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8" fillId="0" borderId="0" xfId="3"/>
    <xf numFmtId="0" fontId="6" fillId="0" borderId="0" xfId="3" applyFont="1" applyAlignment="1">
      <alignment vertical="center"/>
    </xf>
    <xf numFmtId="0" fontId="6" fillId="0" borderId="0" xfId="3" applyFont="1" applyAlignment="1">
      <alignment vertical="top"/>
    </xf>
    <xf numFmtId="0" fontId="1" fillId="5" borderId="0" xfId="4" applyFont="1" applyFill="1" applyBorder="1"/>
    <xf numFmtId="0" fontId="27" fillId="0" borderId="0" xfId="0" applyFont="1" applyBorder="1"/>
    <xf numFmtId="0" fontId="25" fillId="5" borderId="0" xfId="0" applyFont="1" applyFill="1" applyBorder="1"/>
    <xf numFmtId="0" fontId="11" fillId="5" borderId="0" xfId="0" applyFont="1" applyFill="1" applyBorder="1"/>
    <xf numFmtId="0" fontId="20" fillId="5" borderId="0" xfId="4" applyFont="1" applyFill="1" applyBorder="1" applyAlignment="1">
      <alignment horizontal="center" vertical="center"/>
    </xf>
    <xf numFmtId="0" fontId="20" fillId="5" borderId="0" xfId="4" applyFont="1" applyFill="1" applyBorder="1" applyAlignment="1">
      <alignment vertical="center"/>
    </xf>
    <xf numFmtId="0" fontId="1" fillId="5" borderId="0" xfId="4" applyFont="1" applyFill="1" applyBorder="1" applyAlignment="1">
      <alignment horizontal="center" vertical="center"/>
    </xf>
    <xf numFmtId="1" fontId="5" fillId="5" borderId="0" xfId="4" applyNumberFormat="1" applyFont="1" applyFill="1" applyBorder="1" applyAlignment="1">
      <alignment horizontal="center" vertical="center"/>
    </xf>
    <xf numFmtId="166" fontId="1" fillId="0" borderId="0" xfId="4" applyNumberFormat="1" applyFont="1" applyBorder="1" applyAlignment="1">
      <alignment horizontal="center"/>
    </xf>
    <xf numFmtId="0" fontId="1" fillId="0" borderId="0" xfId="4" applyFont="1" applyBorder="1" applyAlignment="1">
      <alignment horizontal="center" vertical="center"/>
    </xf>
    <xf numFmtId="166" fontId="5" fillId="5" borderId="0" xfId="5" applyNumberFormat="1" applyFont="1" applyFill="1" applyBorder="1" applyAlignment="1">
      <alignment horizontal="center"/>
    </xf>
    <xf numFmtId="166" fontId="5" fillId="5" borderId="0" xfId="4" applyNumberFormat="1" applyFont="1" applyFill="1" applyBorder="1" applyAlignment="1">
      <alignment horizontal="center" vertical="center"/>
    </xf>
    <xf numFmtId="0" fontId="21" fillId="5" borderId="0" xfId="4" applyFont="1" applyFill="1" applyBorder="1" applyAlignment="1">
      <alignment vertical="center"/>
    </xf>
    <xf numFmtId="0" fontId="22" fillId="5" borderId="0" xfId="4" applyFont="1" applyFill="1" applyBorder="1" applyAlignment="1">
      <alignment horizontal="center" vertical="center"/>
    </xf>
    <xf numFmtId="0" fontId="22" fillId="5" borderId="0" xfId="4" applyFont="1" applyFill="1" applyBorder="1"/>
    <xf numFmtId="167" fontId="5" fillId="5" borderId="0" xfId="5" applyNumberFormat="1" applyFont="1" applyFill="1" applyBorder="1" applyAlignment="1">
      <alignment horizontal="center"/>
    </xf>
    <xf numFmtId="167" fontId="27" fillId="5" borderId="0" xfId="5" applyNumberFormat="1" applyFont="1" applyFill="1" applyBorder="1"/>
    <xf numFmtId="0" fontId="21" fillId="5" borderId="0" xfId="4" applyFont="1" applyFill="1" applyBorder="1" applyAlignment="1">
      <alignment horizontal="justify" vertical="center" wrapText="1"/>
    </xf>
    <xf numFmtId="0" fontId="5" fillId="5" borderId="0" xfId="4" applyFont="1" applyFill="1" applyBorder="1" applyAlignment="1">
      <alignment horizontal="center"/>
    </xf>
    <xf numFmtId="168" fontId="21" fillId="6" borderId="0" xfId="1" applyNumberFormat="1" applyFont="1" applyFill="1" applyBorder="1" applyAlignment="1">
      <alignment horizontal="center"/>
    </xf>
    <xf numFmtId="168" fontId="21" fillId="6" borderId="0" xfId="1" applyNumberFormat="1" applyFont="1" applyFill="1" applyBorder="1" applyAlignment="1">
      <alignment horizontal="center" vertical="center"/>
    </xf>
    <xf numFmtId="0" fontId="1" fillId="5" borderId="0" xfId="4" applyFont="1" applyFill="1" applyBorder="1" applyAlignment="1">
      <alignment horizontal="center"/>
    </xf>
    <xf numFmtId="0" fontId="23" fillId="5" borderId="0" xfId="4" applyFont="1" applyFill="1" applyBorder="1" applyAlignment="1">
      <alignment horizontal="left" wrapText="1"/>
    </xf>
    <xf numFmtId="0" fontId="27" fillId="5" borderId="0" xfId="0" applyFont="1" applyFill="1" applyBorder="1"/>
    <xf numFmtId="0" fontId="20" fillId="8" borderId="0" xfId="4" applyFont="1" applyFill="1" applyBorder="1" applyAlignment="1">
      <alignment vertical="center"/>
    </xf>
    <xf numFmtId="0" fontId="30" fillId="9" borderId="5" xfId="4" applyFont="1" applyFill="1" applyBorder="1" applyAlignment="1">
      <alignment vertical="center"/>
    </xf>
    <xf numFmtId="0" fontId="32" fillId="9" borderId="5" xfId="4" applyFont="1" applyFill="1" applyBorder="1" applyAlignment="1">
      <alignment horizontal="center" vertical="center"/>
    </xf>
    <xf numFmtId="1" fontId="33" fillId="9" borderId="5" xfId="4" applyNumberFormat="1" applyFont="1" applyFill="1" applyBorder="1" applyAlignment="1">
      <alignment horizontal="center" vertical="center"/>
    </xf>
    <xf numFmtId="0" fontId="28" fillId="7" borderId="6" xfId="4" applyFont="1" applyFill="1" applyBorder="1" applyAlignment="1">
      <alignment horizontal="center" vertical="center"/>
    </xf>
    <xf numFmtId="0" fontId="28" fillId="7" borderId="6" xfId="4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6" fillId="0" borderId="0" xfId="2" applyFont="1" applyAlignment="1" applyProtection="1">
      <alignment horizontal="right"/>
    </xf>
    <xf numFmtId="0" fontId="26" fillId="5" borderId="0" xfId="4" quotePrefix="1" applyFont="1" applyFill="1" applyBorder="1" applyAlignment="1">
      <alignment horizontal="left" wrapText="1"/>
    </xf>
    <xf numFmtId="0" fontId="19" fillId="5" borderId="0" xfId="4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/>
    </xf>
  </cellXfs>
  <cellStyles count="7">
    <cellStyle name="Hipervínculo" xfId="2" builtinId="8"/>
    <cellStyle name="Millares 2" xfId="5" xr:uid="{053DD13D-35BC-4C8E-95F4-8AE9BC29E5D4}"/>
    <cellStyle name="Normal" xfId="0" builtinId="0"/>
    <cellStyle name="Normal 2" xfId="3" xr:uid="{00000000-0005-0000-0000-000002000000}"/>
    <cellStyle name="Normal 3" xfId="4" xr:uid="{4D501133-C792-4ACD-8125-2F5B9CE1314C}"/>
    <cellStyle name="Porcentaje" xfId="1" builtinId="5"/>
    <cellStyle name="Porcentaje 2" xfId="6" xr:uid="{E21046C7-CAA5-4CD7-9080-671E357A4991}"/>
  </cellStyles>
  <dxfs count="0"/>
  <tableStyles count="0" defaultTableStyle="TableStyleMedium2" defaultPivotStyle="PivotStyleLight16"/>
  <colors>
    <mruColors>
      <color rgb="FFFDF4F3"/>
      <color rgb="FFDA291C"/>
      <color rgb="FFFAFDFE"/>
      <color rgb="FF007AC3"/>
      <color rgb="FF9999FF"/>
      <color rgb="FFFFCCFF"/>
      <color rgb="FF99CCFF"/>
      <color rgb="FFCC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illaexcel.com/blo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152400</xdr:rowOff>
    </xdr:from>
    <xdr:to>
      <xdr:col>7</xdr:col>
      <xdr:colOff>444500</xdr:colOff>
      <xdr:row>28</xdr:row>
      <xdr:rowOff>101600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0" y="1809750"/>
          <a:ext cx="8067675" cy="494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En la plantilla de excel Ratios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Financierso 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vas a poder volcar los datos de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la situación contable de su empresa para obtener los ratios más importentes de viabilidad</a:t>
          </a:r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debes c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ompletar la información de Balance para los ejercicios que se quiera analizar. Si hay algún dato que no tienes, puedes dejarlo en cero.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En cada hoja verás los diferentes ratios con la explicación de que significa cada fórmula así como una representación gráfica.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7</xdr:col>
      <xdr:colOff>635000</xdr:colOff>
      <xdr:row>3</xdr:row>
      <xdr:rowOff>152400</xdr:rowOff>
    </xdr:from>
    <xdr:to>
      <xdr:col>10</xdr:col>
      <xdr:colOff>1231900</xdr:colOff>
      <xdr:row>24</xdr:row>
      <xdr:rowOff>165100</xdr:rowOff>
    </xdr:to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12175" y="1809750"/>
          <a:ext cx="4397375" cy="4203700"/>
        </a:xfrm>
        <a:prstGeom prst="rect">
          <a:avLst/>
        </a:prstGeom>
        <a:solidFill>
          <a:srgbClr val="FBFBFB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274320" rIns="274320" bIns="274320" rtlCol="0" anchor="t"/>
        <a:lstStyle/>
        <a:p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</a:rPr>
            <a:t>Más ayuda</a:t>
          </a:r>
        </a:p>
        <a:p>
          <a:endParaRPr lang="en-US" sz="800" b="1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Si quieres saber más sobre cómo usar esta plantilla,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o adaptarla, extenderla o corregir algún error, sigue este link: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n-U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n-U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</a:rPr>
            <a:t>Otras plantillas</a:t>
          </a:r>
        </a:p>
        <a:p>
          <a:endParaRPr lang="en-US" sz="8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Si esta plantilla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no es lo que necesitas, es posible que tengamos otra que se ajuste mejor. Aquí puedes acceder a muchas otras más:</a:t>
          </a:r>
        </a:p>
      </xdr:txBody>
    </xdr:sp>
    <xdr:clientData/>
  </xdr:twoCellAnchor>
  <xdr:twoCellAnchor>
    <xdr:from>
      <xdr:col>7</xdr:col>
      <xdr:colOff>635000</xdr:colOff>
      <xdr:row>11</xdr:row>
      <xdr:rowOff>50800</xdr:rowOff>
    </xdr:from>
    <xdr:to>
      <xdr:col>10</xdr:col>
      <xdr:colOff>1206500</xdr:colOff>
      <xdr:row>12</xdr:row>
      <xdr:rowOff>165100</xdr:rowOff>
    </xdr:to>
    <xdr:sp macro="" textlink="">
      <xdr:nvSpPr>
        <xdr:cNvPr id="4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12175" y="3298825"/>
          <a:ext cx="43719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0" rIns="274320" bIns="0" rtlCol="0" anchor="ctr"/>
        <a:lstStyle/>
        <a:p>
          <a:r>
            <a:rPr lang="en-US" sz="1600" b="1">
              <a:solidFill>
                <a:srgbClr val="12A779"/>
              </a:solidFill>
            </a:rPr>
            <a:t>Ver más ayuda →</a:t>
          </a:r>
        </a:p>
      </xdr:txBody>
    </xdr:sp>
    <xdr:clientData/>
  </xdr:twoCellAnchor>
  <xdr:twoCellAnchor>
    <xdr:from>
      <xdr:col>7</xdr:col>
      <xdr:colOff>660400</xdr:colOff>
      <xdr:row>21</xdr:row>
      <xdr:rowOff>165100</xdr:rowOff>
    </xdr:from>
    <xdr:to>
      <xdr:col>10</xdr:col>
      <xdr:colOff>1231900</xdr:colOff>
      <xdr:row>23</xdr:row>
      <xdr:rowOff>76200</xdr:rowOff>
    </xdr:to>
    <xdr:sp macro="" textlink="">
      <xdr:nvSpPr>
        <xdr:cNvPr id="5" name="Text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537575" y="5413375"/>
          <a:ext cx="4371975" cy="311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4320" tIns="0" rIns="274320" bIns="0" rtlCol="0" anchor="ctr"/>
        <a:lstStyle/>
        <a:p>
          <a:r>
            <a:rPr lang="en-US" sz="1600" b="1">
              <a:solidFill>
                <a:srgbClr val="12A779"/>
              </a:solidFill>
            </a:rPr>
            <a:t>Ver más plantillas →</a:t>
          </a:r>
        </a:p>
      </xdr:txBody>
    </xdr:sp>
    <xdr:clientData/>
  </xdr:twoCellAnchor>
  <xdr:twoCellAnchor editAs="absolute">
    <xdr:from>
      <xdr:col>1</xdr:col>
      <xdr:colOff>0</xdr:colOff>
      <xdr:row>0</xdr:row>
      <xdr:rowOff>47625</xdr:rowOff>
    </xdr:from>
    <xdr:to>
      <xdr:col>3</xdr:col>
      <xdr:colOff>0</xdr:colOff>
      <xdr:row>0</xdr:row>
      <xdr:rowOff>447676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76225" y="47625"/>
          <a:ext cx="2533650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1">
              <a:solidFill>
                <a:schemeClr val="bg1"/>
              </a:solidFill>
            </a:rPr>
            <a:t>RATIOS</a:t>
          </a:r>
          <a:r>
            <a:rPr lang="en-US" sz="1400" b="1" baseline="0">
              <a:solidFill>
                <a:schemeClr val="bg1"/>
              </a:solidFill>
            </a:rPr>
            <a:t> FINANCIEROS</a:t>
          </a:r>
          <a:endParaRPr lang="en-US" sz="18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285750</xdr:colOff>
      <xdr:row>0</xdr:row>
      <xdr:rowOff>0</xdr:rowOff>
    </xdr:from>
    <xdr:to>
      <xdr:col>6</xdr:col>
      <xdr:colOff>885825</xdr:colOff>
      <xdr:row>1</xdr:row>
      <xdr:rowOff>19050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629275" y="0"/>
          <a:ext cx="1866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chemeClr val="bg1"/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104775</xdr:colOff>
      <xdr:row>0</xdr:row>
      <xdr:rowOff>47625</xdr:rowOff>
    </xdr:from>
    <xdr:to>
      <xdr:col>2</xdr:col>
      <xdr:colOff>19050</xdr:colOff>
      <xdr:row>0</xdr:row>
      <xdr:rowOff>447676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4325" y="47625"/>
          <a:ext cx="2533650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1">
              <a:solidFill>
                <a:schemeClr val="bg1"/>
              </a:solidFill>
            </a:rPr>
            <a:t>RATIOS</a:t>
          </a:r>
          <a:r>
            <a:rPr lang="en-US" sz="1400" b="1" baseline="0">
              <a:solidFill>
                <a:schemeClr val="bg1"/>
              </a:solidFill>
            </a:rPr>
            <a:t> FINANCIEROS</a:t>
          </a:r>
          <a:endParaRPr lang="en-US" sz="18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742950</xdr:colOff>
      <xdr:row>0</xdr:row>
      <xdr:rowOff>0</xdr:rowOff>
    </xdr:from>
    <xdr:to>
      <xdr:col>6</xdr:col>
      <xdr:colOff>514350</xdr:colOff>
      <xdr:row>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67375" y="0"/>
          <a:ext cx="1866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 b="1">
              <a:solidFill>
                <a:schemeClr val="bg1"/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1518285</xdr:colOff>
      <xdr:row>31</xdr:row>
      <xdr:rowOff>141675</xdr:rowOff>
    </xdr:from>
    <xdr:to>
      <xdr:col>3</xdr:col>
      <xdr:colOff>3810</xdr:colOff>
      <xdr:row>38</xdr:row>
      <xdr:rowOff>33354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2BB5EDD-3159-4BC2-ABEF-F2754DC5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345" y="6230055"/>
          <a:ext cx="1238250" cy="1095639"/>
        </a:xfrm>
        <a:prstGeom prst="rect">
          <a:avLst/>
        </a:prstGeom>
      </xdr:spPr>
    </xdr:pic>
    <xdr:clientData/>
  </xdr:twoCellAnchor>
  <xdr:twoCellAnchor editAs="oneCell">
    <xdr:from>
      <xdr:col>8</xdr:col>
      <xdr:colOff>278130</xdr:colOff>
      <xdr:row>29</xdr:row>
      <xdr:rowOff>59690</xdr:rowOff>
    </xdr:from>
    <xdr:to>
      <xdr:col>10</xdr:col>
      <xdr:colOff>175260</xdr:colOff>
      <xdr:row>35</xdr:row>
      <xdr:rowOff>147103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43366C-9D0B-44DF-9140-4FA5730C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8170" y="5751830"/>
          <a:ext cx="1482090" cy="11599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1:K4"/>
  <sheetViews>
    <sheetView showGridLines="0" workbookViewId="0">
      <selection activeCell="I29" sqref="I29"/>
    </sheetView>
  </sheetViews>
  <sheetFormatPr baseColWidth="10" defaultColWidth="11.42578125" defaultRowHeight="15.75" x14ac:dyDescent="0.25"/>
  <cols>
    <col min="1" max="1" width="4.28515625" style="19" customWidth="1"/>
    <col min="2" max="11" width="19" style="19" customWidth="1"/>
    <col min="12" max="16384" width="11.42578125" style="19"/>
  </cols>
  <sheetData>
    <row r="1" spans="2:11" s="2" customFormat="1" ht="41.25" customHeight="1" x14ac:dyDescent="0.25">
      <c r="B1" s="1"/>
      <c r="C1" s="1"/>
      <c r="D1" s="1"/>
      <c r="E1" s="1"/>
      <c r="F1" s="1"/>
      <c r="G1" s="1"/>
    </row>
    <row r="2" spans="2:11" ht="24" customHeight="1" x14ac:dyDescent="0.25"/>
    <row r="3" spans="2:11" ht="42" customHeight="1" x14ac:dyDescent="0.25">
      <c r="B3" s="20" t="s">
        <v>49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G58"/>
  <sheetViews>
    <sheetView showGridLines="0" zoomScale="80" zoomScaleNormal="80" workbookViewId="0">
      <selection activeCell="F5" sqref="F5"/>
    </sheetView>
  </sheetViews>
  <sheetFormatPr baseColWidth="10" defaultColWidth="9.28515625" defaultRowHeight="15" x14ac:dyDescent="0.25"/>
  <cols>
    <col min="1" max="1" width="3.28515625" style="2" customWidth="1"/>
    <col min="2" max="2" width="39.28515625" style="2" customWidth="1"/>
    <col min="3" max="6" width="15.7109375" style="2" customWidth="1"/>
    <col min="7" max="16384" width="9.28515625" style="2"/>
  </cols>
  <sheetData>
    <row r="1" spans="2:7" ht="41.25" customHeight="1" x14ac:dyDescent="0.25">
      <c r="B1" s="1"/>
      <c r="C1" s="1"/>
      <c r="D1" s="1"/>
      <c r="E1" s="1"/>
      <c r="F1" s="1"/>
      <c r="G1" s="1"/>
    </row>
    <row r="3" spans="2:7" ht="28.5" x14ac:dyDescent="0.25">
      <c r="B3" s="3" t="s">
        <v>0</v>
      </c>
      <c r="C3" s="4"/>
      <c r="D3" s="5"/>
      <c r="E3" s="5"/>
      <c r="F3" s="6"/>
    </row>
    <row r="4" spans="2:7" ht="19.5" thickBot="1" x14ac:dyDescent="0.3">
      <c r="C4" s="53" t="s">
        <v>1</v>
      </c>
      <c r="D4" s="53"/>
      <c r="E4" s="53"/>
      <c r="F4" s="53"/>
    </row>
    <row r="5" spans="2:7" ht="19.5" thickBot="1" x14ac:dyDescent="0.3">
      <c r="B5" s="18" t="s">
        <v>2</v>
      </c>
      <c r="C5" s="18">
        <v>2017</v>
      </c>
      <c r="D5" s="18">
        <v>2018</v>
      </c>
      <c r="E5" s="18">
        <v>2019</v>
      </c>
      <c r="F5" s="18">
        <v>2020</v>
      </c>
    </row>
    <row r="6" spans="2:7" s="9" customFormat="1" ht="19.5" thickBot="1" x14ac:dyDescent="0.3">
      <c r="B6" s="7" t="s">
        <v>3</v>
      </c>
      <c r="C6" s="8">
        <f>SUM(C7:C9)-C10</f>
        <v>4940</v>
      </c>
      <c r="D6" s="8">
        <f>SUM(D7:D9)-D10</f>
        <v>4810</v>
      </c>
      <c r="E6" s="8">
        <f>SUM(E7:E9)-E10</f>
        <v>4650</v>
      </c>
      <c r="F6" s="8">
        <f>SUM(F7:F9)-F10</f>
        <v>4700</v>
      </c>
    </row>
    <row r="7" spans="2:7" ht="19.5" thickBot="1" x14ac:dyDescent="0.3">
      <c r="B7" s="10" t="s">
        <v>4</v>
      </c>
      <c r="C7" s="11">
        <v>1000</v>
      </c>
      <c r="D7" s="11">
        <v>1000</v>
      </c>
      <c r="E7" s="11">
        <v>1100</v>
      </c>
      <c r="F7" s="11">
        <v>1300</v>
      </c>
    </row>
    <row r="8" spans="2:7" ht="19.5" thickBot="1" x14ac:dyDescent="0.3">
      <c r="B8" s="12" t="s">
        <v>5</v>
      </c>
      <c r="C8" s="13">
        <v>4000</v>
      </c>
      <c r="D8" s="13">
        <v>4200</v>
      </c>
      <c r="E8" s="13">
        <v>4250</v>
      </c>
      <c r="F8" s="13">
        <v>4500</v>
      </c>
    </row>
    <row r="9" spans="2:7" ht="19.5" thickBot="1" x14ac:dyDescent="0.3">
      <c r="B9" s="12" t="s">
        <v>6</v>
      </c>
      <c r="C9" s="13">
        <v>500</v>
      </c>
      <c r="D9" s="13">
        <v>500</v>
      </c>
      <c r="E9" s="13">
        <v>500</v>
      </c>
      <c r="F9" s="13">
        <v>500</v>
      </c>
    </row>
    <row r="10" spans="2:7" ht="19.5" thickBot="1" x14ac:dyDescent="0.3">
      <c r="B10" s="12" t="s">
        <v>7</v>
      </c>
      <c r="C10" s="13">
        <v>560</v>
      </c>
      <c r="D10" s="13">
        <v>890</v>
      </c>
      <c r="E10" s="13">
        <v>1200</v>
      </c>
      <c r="F10" s="13">
        <v>1600</v>
      </c>
    </row>
    <row r="11" spans="2:7" s="9" customFormat="1" ht="19.5" thickBot="1" x14ac:dyDescent="0.3">
      <c r="B11" s="12" t="s">
        <v>8</v>
      </c>
      <c r="C11" s="13">
        <v>900</v>
      </c>
      <c r="D11" s="13">
        <v>1100</v>
      </c>
      <c r="E11" s="13">
        <v>1000</v>
      </c>
      <c r="F11" s="13">
        <v>1050</v>
      </c>
    </row>
    <row r="12" spans="2:7" s="9" customFormat="1" ht="19.5" thickBot="1" x14ac:dyDescent="0.3">
      <c r="B12" s="7" t="s">
        <v>50</v>
      </c>
      <c r="C12" s="8">
        <f>SUM(C13:C14)</f>
        <v>840</v>
      </c>
      <c r="D12" s="8">
        <f>SUM(D13:D14)</f>
        <v>920</v>
      </c>
      <c r="E12" s="8">
        <f>SUM(E13:E14)</f>
        <v>1080</v>
      </c>
      <c r="F12" s="8">
        <f>SUM(F13:F14)</f>
        <v>970</v>
      </c>
    </row>
    <row r="13" spans="2:7" ht="19.5" thickBot="1" x14ac:dyDescent="0.3">
      <c r="B13" s="12" t="s">
        <v>9</v>
      </c>
      <c r="C13" s="13">
        <v>700</v>
      </c>
      <c r="D13" s="13">
        <v>800</v>
      </c>
      <c r="E13" s="13">
        <v>900</v>
      </c>
      <c r="F13" s="13">
        <v>770</v>
      </c>
    </row>
    <row r="14" spans="2:7" ht="19.5" thickBot="1" x14ac:dyDescent="0.3">
      <c r="B14" s="12" t="s">
        <v>10</v>
      </c>
      <c r="C14" s="13">
        <v>140</v>
      </c>
      <c r="D14" s="13">
        <v>120</v>
      </c>
      <c r="E14" s="13">
        <v>180</v>
      </c>
      <c r="F14" s="13">
        <v>200</v>
      </c>
    </row>
    <row r="15" spans="2:7" s="9" customFormat="1" ht="19.5" thickBot="1" x14ac:dyDescent="0.3">
      <c r="B15" s="7" t="s">
        <v>11</v>
      </c>
      <c r="C15" s="8">
        <f>SUM(C16:C17)</f>
        <v>430</v>
      </c>
      <c r="D15" s="8">
        <f>SUM(D16:D17)</f>
        <v>640</v>
      </c>
      <c r="E15" s="8">
        <f>SUM(E16:E17)</f>
        <v>510</v>
      </c>
      <c r="F15" s="8">
        <f>SUM(F16:F17)</f>
        <v>550</v>
      </c>
    </row>
    <row r="16" spans="2:7" ht="19.5" thickBot="1" x14ac:dyDescent="0.3">
      <c r="B16" s="12" t="s">
        <v>12</v>
      </c>
      <c r="C16" s="13">
        <v>130</v>
      </c>
      <c r="D16" s="13">
        <v>140</v>
      </c>
      <c r="E16" s="13">
        <v>160</v>
      </c>
      <c r="F16" s="13">
        <v>150</v>
      </c>
    </row>
    <row r="17" spans="2:6" ht="19.5" thickBot="1" x14ac:dyDescent="0.3">
      <c r="B17" s="12" t="s">
        <v>13</v>
      </c>
      <c r="C17" s="13">
        <v>300</v>
      </c>
      <c r="D17" s="13">
        <v>500</v>
      </c>
      <c r="E17" s="13">
        <v>350</v>
      </c>
      <c r="F17" s="13">
        <v>400</v>
      </c>
    </row>
    <row r="18" spans="2:6" s="9" customFormat="1" ht="19.5" thickBot="1" x14ac:dyDescent="0.3">
      <c r="B18" s="7" t="s">
        <v>14</v>
      </c>
      <c r="C18" s="8">
        <f>C6+C11+C12+C15</f>
        <v>7110</v>
      </c>
      <c r="D18" s="8">
        <f>D6+D11+D12+D15</f>
        <v>7470</v>
      </c>
      <c r="E18" s="8">
        <f>E6+E11+E12+E15</f>
        <v>7240</v>
      </c>
      <c r="F18" s="8">
        <f>F6+F11+F12+F15</f>
        <v>7270</v>
      </c>
    </row>
    <row r="19" spans="2:6" ht="15.75" thickBot="1" x14ac:dyDescent="0.3"/>
    <row r="20" spans="2:6" ht="19.5" thickBot="1" x14ac:dyDescent="0.3">
      <c r="B20" s="18" t="s">
        <v>15</v>
      </c>
      <c r="C20" s="18">
        <v>2012</v>
      </c>
      <c r="D20" s="18">
        <v>2013</v>
      </c>
      <c r="E20" s="18">
        <v>2014</v>
      </c>
      <c r="F20" s="18">
        <v>2015</v>
      </c>
    </row>
    <row r="21" spans="2:6" s="9" customFormat="1" ht="19.5" thickBot="1" x14ac:dyDescent="0.3">
      <c r="B21" s="7" t="s">
        <v>16</v>
      </c>
      <c r="C21" s="8">
        <f>SUM(C22:C25)</f>
        <v>4840</v>
      </c>
      <c r="D21" s="8">
        <f>SUM(D22:D25)</f>
        <v>5140</v>
      </c>
      <c r="E21" s="8">
        <f>SUM(E22:E25)</f>
        <v>5135</v>
      </c>
      <c r="F21" s="8">
        <f>SUM(F22:F25)</f>
        <v>5250</v>
      </c>
    </row>
    <row r="22" spans="2:6" ht="19.5" thickBot="1" x14ac:dyDescent="0.3">
      <c r="B22" s="12" t="s">
        <v>17</v>
      </c>
      <c r="C22" s="13">
        <v>3000</v>
      </c>
      <c r="D22" s="13">
        <v>3000</v>
      </c>
      <c r="E22" s="13">
        <v>3000</v>
      </c>
      <c r="F22" s="13">
        <v>3000</v>
      </c>
    </row>
    <row r="23" spans="2:6" ht="19.5" thickBot="1" x14ac:dyDescent="0.3">
      <c r="B23" s="12" t="s">
        <v>18</v>
      </c>
      <c r="C23" s="13">
        <v>1070</v>
      </c>
      <c r="D23" s="13">
        <v>1340</v>
      </c>
      <c r="E23" s="13">
        <v>1340</v>
      </c>
      <c r="F23" s="13">
        <v>1455</v>
      </c>
    </row>
    <row r="24" spans="2:6" ht="19.5" thickBot="1" x14ac:dyDescent="0.3">
      <c r="B24" s="12" t="s">
        <v>19</v>
      </c>
      <c r="C24" s="13">
        <v>770</v>
      </c>
      <c r="D24" s="13">
        <v>800</v>
      </c>
      <c r="E24" s="13">
        <v>795</v>
      </c>
      <c r="F24" s="13">
        <v>795</v>
      </c>
    </row>
    <row r="25" spans="2:6" ht="19.5" thickBot="1" x14ac:dyDescent="0.3">
      <c r="B25" s="12" t="s">
        <v>20</v>
      </c>
      <c r="C25" s="13"/>
      <c r="D25" s="13"/>
      <c r="E25" s="13"/>
      <c r="F25" s="13"/>
    </row>
    <row r="26" spans="2:6" s="9" customFormat="1" ht="19.5" thickBot="1" x14ac:dyDescent="0.3">
      <c r="B26" s="7" t="s">
        <v>21</v>
      </c>
      <c r="C26" s="8">
        <f>SUM(C27:C28)</f>
        <v>1460</v>
      </c>
      <c r="D26" s="8">
        <f>SUM(D27:D28)</f>
        <v>1360</v>
      </c>
      <c r="E26" s="8">
        <f>SUM(E27:E28)</f>
        <v>1480</v>
      </c>
      <c r="F26" s="8">
        <f>SUM(F27:F28)</f>
        <v>1300</v>
      </c>
    </row>
    <row r="27" spans="2:6" ht="19.5" thickBot="1" x14ac:dyDescent="0.3">
      <c r="B27" s="12" t="s">
        <v>22</v>
      </c>
      <c r="C27" s="13">
        <v>1460</v>
      </c>
      <c r="D27" s="13">
        <v>1360</v>
      </c>
      <c r="E27" s="13">
        <v>1480</v>
      </c>
      <c r="F27" s="13">
        <v>1300</v>
      </c>
    </row>
    <row r="28" spans="2:6" ht="19.5" thickBot="1" x14ac:dyDescent="0.3">
      <c r="B28" s="12" t="s">
        <v>51</v>
      </c>
      <c r="C28" s="13"/>
      <c r="D28" s="13"/>
      <c r="E28" s="13"/>
      <c r="F28" s="13"/>
    </row>
    <row r="29" spans="2:6" s="9" customFormat="1" ht="19.5" thickBot="1" x14ac:dyDescent="0.3">
      <c r="B29" s="7" t="s">
        <v>23</v>
      </c>
      <c r="C29" s="8">
        <f>SUM(C30:C32)</f>
        <v>810</v>
      </c>
      <c r="D29" s="8">
        <f>SUM(D30:D32)</f>
        <v>970</v>
      </c>
      <c r="E29" s="8">
        <f>SUM(E30:E32)</f>
        <v>625</v>
      </c>
      <c r="F29" s="8">
        <f>SUM(F30:F32)</f>
        <v>720</v>
      </c>
    </row>
    <row r="30" spans="2:6" ht="19.5" thickBot="1" x14ac:dyDescent="0.3">
      <c r="B30" s="12" t="s">
        <v>24</v>
      </c>
      <c r="C30" s="13">
        <v>500</v>
      </c>
      <c r="D30" s="13">
        <v>550</v>
      </c>
      <c r="E30" s="13">
        <v>430</v>
      </c>
      <c r="F30" s="13">
        <v>450</v>
      </c>
    </row>
    <row r="31" spans="2:6" ht="19.5" thickBot="1" x14ac:dyDescent="0.3">
      <c r="B31" s="12" t="s">
        <v>25</v>
      </c>
      <c r="C31" s="13">
        <v>110</v>
      </c>
      <c r="D31" s="13">
        <v>50</v>
      </c>
      <c r="E31" s="13">
        <v>10</v>
      </c>
      <c r="F31" s="13">
        <v>60</v>
      </c>
    </row>
    <row r="32" spans="2:6" ht="19.5" thickBot="1" x14ac:dyDescent="0.3">
      <c r="B32" s="12" t="s">
        <v>26</v>
      </c>
      <c r="C32" s="13">
        <v>200</v>
      </c>
      <c r="D32" s="13">
        <v>370</v>
      </c>
      <c r="E32" s="13">
        <v>185</v>
      </c>
      <c r="F32" s="13">
        <v>210</v>
      </c>
    </row>
    <row r="33" spans="2:6" s="9" customFormat="1" ht="19.5" thickBot="1" x14ac:dyDescent="0.3">
      <c r="B33" s="7" t="s">
        <v>27</v>
      </c>
      <c r="C33" s="8">
        <f>C21+C26+C29</f>
        <v>7110</v>
      </c>
      <c r="D33" s="8">
        <f>D21+D26+D29</f>
        <v>7470</v>
      </c>
      <c r="E33" s="8">
        <f>E21+E26+E29</f>
        <v>7240</v>
      </c>
      <c r="F33" s="8">
        <f>F21+F26+F29</f>
        <v>7270</v>
      </c>
    </row>
    <row r="34" spans="2:6" s="16" customFormat="1" ht="12" customHeight="1" x14ac:dyDescent="0.25">
      <c r="B34" s="14"/>
      <c r="C34" s="15" t="str">
        <f>IF(C18&lt;&gt;C33,"DESCUADRE","")</f>
        <v/>
      </c>
      <c r="D34" s="15" t="str">
        <f>IF(D18&lt;&gt;D33,"DESCUADRE","")</f>
        <v/>
      </c>
      <c r="E34" s="15" t="str">
        <f>IF(E18&lt;&gt;E33,"DESCUADRE","")</f>
        <v/>
      </c>
      <c r="F34" s="15" t="str">
        <f>IF(F18&lt;&gt;F33,"DESCUADRE","")</f>
        <v/>
      </c>
    </row>
    <row r="35" spans="2:6" ht="7.5" customHeight="1" thickBot="1" x14ac:dyDescent="0.3">
      <c r="B35" s="17"/>
    </row>
    <row r="36" spans="2:6" ht="19.5" thickBot="1" x14ac:dyDescent="0.3">
      <c r="B36" s="18" t="s">
        <v>28</v>
      </c>
      <c r="C36" s="18">
        <v>2012</v>
      </c>
      <c r="D36" s="18">
        <v>2013</v>
      </c>
      <c r="E36" s="18">
        <v>2014</v>
      </c>
      <c r="F36" s="18">
        <v>2015</v>
      </c>
    </row>
    <row r="37" spans="2:6" s="9" customFormat="1" ht="19.5" thickBot="1" x14ac:dyDescent="0.3">
      <c r="B37" s="7" t="s">
        <v>29</v>
      </c>
      <c r="C37" s="8">
        <f>SUM(C38:C39)</f>
        <v>5050</v>
      </c>
      <c r="D37" s="8">
        <f>SUM(D38:D39)</f>
        <v>5180</v>
      </c>
      <c r="E37" s="8">
        <f>SUM(E38:E39)</f>
        <v>5400</v>
      </c>
      <c r="F37" s="8">
        <f>SUM(F38:F39)</f>
        <v>5980</v>
      </c>
    </row>
    <row r="38" spans="2:6" ht="19.5" thickBot="1" x14ac:dyDescent="0.3">
      <c r="B38" s="12" t="s">
        <v>30</v>
      </c>
      <c r="C38" s="13">
        <v>5000</v>
      </c>
      <c r="D38" s="13">
        <v>5100</v>
      </c>
      <c r="E38" s="13">
        <v>5300</v>
      </c>
      <c r="F38" s="13">
        <v>5900</v>
      </c>
    </row>
    <row r="39" spans="2:6" ht="19.5" thickBot="1" x14ac:dyDescent="0.3">
      <c r="B39" s="12" t="s">
        <v>31</v>
      </c>
      <c r="C39" s="13">
        <v>50</v>
      </c>
      <c r="D39" s="13">
        <v>80</v>
      </c>
      <c r="E39" s="13">
        <v>100</v>
      </c>
      <c r="F39" s="13">
        <v>80</v>
      </c>
    </row>
    <row r="40" spans="2:6" s="9" customFormat="1" ht="19.5" thickBot="1" x14ac:dyDescent="0.3">
      <c r="B40" s="7" t="s">
        <v>32</v>
      </c>
      <c r="C40" s="8">
        <f>SUM(C41:C42)</f>
        <v>2700</v>
      </c>
      <c r="D40" s="8">
        <f>SUM(D41:D42)</f>
        <v>2500</v>
      </c>
      <c r="E40" s="8">
        <f>SUM(E41:E42)</f>
        <v>2700</v>
      </c>
      <c r="F40" s="8">
        <f>SUM(F41:F42)</f>
        <v>3050</v>
      </c>
    </row>
    <row r="41" spans="2:6" ht="19.5" thickBot="1" x14ac:dyDescent="0.3">
      <c r="B41" s="12" t="s">
        <v>33</v>
      </c>
      <c r="C41" s="13">
        <v>2600</v>
      </c>
      <c r="D41" s="13">
        <v>2700</v>
      </c>
      <c r="E41" s="13">
        <v>2600</v>
      </c>
      <c r="F41" s="13">
        <v>3100</v>
      </c>
    </row>
    <row r="42" spans="2:6" ht="19.5" thickBot="1" x14ac:dyDescent="0.3">
      <c r="B42" s="12" t="s">
        <v>34</v>
      </c>
      <c r="C42" s="13">
        <v>100</v>
      </c>
      <c r="D42" s="13">
        <v>-200</v>
      </c>
      <c r="E42" s="13">
        <v>100</v>
      </c>
      <c r="F42" s="13">
        <v>-50</v>
      </c>
    </row>
    <row r="43" spans="2:6" s="9" customFormat="1" ht="19.5" thickBot="1" x14ac:dyDescent="0.3">
      <c r="B43" s="7" t="s">
        <v>35</v>
      </c>
      <c r="C43" s="8">
        <f>SUM(C44:C48)</f>
        <v>1180</v>
      </c>
      <c r="D43" s="8">
        <f>SUM(D44:D48)</f>
        <v>1250</v>
      </c>
      <c r="E43" s="8">
        <f>SUM(E44:E48)</f>
        <v>1315</v>
      </c>
      <c r="F43" s="8">
        <f>SUM(F44:F48)</f>
        <v>1485</v>
      </c>
    </row>
    <row r="44" spans="2:6" ht="19.5" thickBot="1" x14ac:dyDescent="0.3">
      <c r="B44" s="12" t="s">
        <v>36</v>
      </c>
      <c r="C44" s="13">
        <v>600</v>
      </c>
      <c r="D44" s="13">
        <v>560</v>
      </c>
      <c r="E44" s="13">
        <v>620</v>
      </c>
      <c r="F44" s="13">
        <v>700</v>
      </c>
    </row>
    <row r="45" spans="2:6" ht="19.5" thickBot="1" x14ac:dyDescent="0.3">
      <c r="B45" s="12" t="s">
        <v>37</v>
      </c>
      <c r="C45" s="13">
        <v>120</v>
      </c>
      <c r="D45" s="13">
        <v>110</v>
      </c>
      <c r="E45" s="13">
        <v>100</v>
      </c>
      <c r="F45" s="13">
        <v>140</v>
      </c>
    </row>
    <row r="46" spans="2:6" ht="19.5" thickBot="1" x14ac:dyDescent="0.3">
      <c r="B46" s="12" t="s">
        <v>38</v>
      </c>
      <c r="C46" s="13">
        <v>400</v>
      </c>
      <c r="D46" s="13">
        <v>450</v>
      </c>
      <c r="E46" s="13">
        <v>500</v>
      </c>
      <c r="F46" s="13">
        <v>550</v>
      </c>
    </row>
    <row r="47" spans="2:6" ht="19.5" thickBot="1" x14ac:dyDescent="0.3">
      <c r="B47" s="12" t="s">
        <v>39</v>
      </c>
      <c r="C47" s="13">
        <v>50</v>
      </c>
      <c r="D47" s="13">
        <v>60</v>
      </c>
      <c r="E47" s="13">
        <v>75</v>
      </c>
      <c r="F47" s="13">
        <v>70</v>
      </c>
    </row>
    <row r="48" spans="2:6" ht="19.5" thickBot="1" x14ac:dyDescent="0.3">
      <c r="B48" s="12" t="s">
        <v>40</v>
      </c>
      <c r="C48" s="13">
        <v>10</v>
      </c>
      <c r="D48" s="13">
        <v>70</v>
      </c>
      <c r="E48" s="13">
        <v>20</v>
      </c>
      <c r="F48" s="13">
        <v>25</v>
      </c>
    </row>
    <row r="49" spans="2:6" s="9" customFormat="1" ht="19.5" thickBot="1" x14ac:dyDescent="0.3">
      <c r="B49" s="7" t="s">
        <v>41</v>
      </c>
      <c r="C49" s="8">
        <f>C37-C40-C43</f>
        <v>1170</v>
      </c>
      <c r="D49" s="8">
        <f>D37-D40-D43</f>
        <v>1430</v>
      </c>
      <c r="E49" s="8">
        <f>E37-E40-E43</f>
        <v>1385</v>
      </c>
      <c r="F49" s="8">
        <f>F37-F40-F43</f>
        <v>1445</v>
      </c>
    </row>
    <row r="50" spans="2:6" ht="19.5" thickBot="1" x14ac:dyDescent="0.3">
      <c r="B50" s="12" t="s">
        <v>42</v>
      </c>
      <c r="C50" s="13">
        <v>200</v>
      </c>
      <c r="D50" s="13">
        <v>180</v>
      </c>
      <c r="E50" s="13">
        <v>190</v>
      </c>
      <c r="F50" s="13">
        <v>170</v>
      </c>
    </row>
    <row r="51" spans="2:6" s="9" customFormat="1" ht="19.5" thickBot="1" x14ac:dyDescent="0.3">
      <c r="B51" s="7" t="s">
        <v>43</v>
      </c>
      <c r="C51" s="8">
        <f>C49-C50</f>
        <v>970</v>
      </c>
      <c r="D51" s="8">
        <f>D49-D50</f>
        <v>1250</v>
      </c>
      <c r="E51" s="8">
        <f>E49-E50</f>
        <v>1195</v>
      </c>
      <c r="F51" s="8">
        <f>F49-F50</f>
        <v>1275</v>
      </c>
    </row>
    <row r="52" spans="2:6" ht="19.5" thickBot="1" x14ac:dyDescent="0.3">
      <c r="B52" s="12" t="s">
        <v>44</v>
      </c>
      <c r="C52" s="13">
        <v>300</v>
      </c>
      <c r="D52" s="13">
        <v>330</v>
      </c>
      <c r="E52" s="13">
        <v>310</v>
      </c>
      <c r="F52" s="13">
        <v>400</v>
      </c>
    </row>
    <row r="53" spans="2:6" s="9" customFormat="1" ht="19.5" thickBot="1" x14ac:dyDescent="0.3">
      <c r="B53" s="7" t="s">
        <v>45</v>
      </c>
      <c r="C53" s="8">
        <f>C51-C52</f>
        <v>670</v>
      </c>
      <c r="D53" s="8">
        <f>D51-D52</f>
        <v>920</v>
      </c>
      <c r="E53" s="8">
        <f>E51-E52</f>
        <v>885</v>
      </c>
      <c r="F53" s="8">
        <f>F51-F52</f>
        <v>875</v>
      </c>
    </row>
    <row r="54" spans="2:6" ht="19.5" thickBot="1" x14ac:dyDescent="0.3">
      <c r="B54" s="12" t="s">
        <v>46</v>
      </c>
      <c r="C54" s="13">
        <v>100</v>
      </c>
      <c r="D54" s="13">
        <v>120</v>
      </c>
      <c r="E54" s="13">
        <v>110</v>
      </c>
      <c r="F54" s="13">
        <v>100</v>
      </c>
    </row>
    <row r="55" spans="2:6" ht="19.5" thickBot="1" x14ac:dyDescent="0.3">
      <c r="B55" s="12" t="s">
        <v>47</v>
      </c>
      <c r="C55" s="13">
        <v>0</v>
      </c>
      <c r="D55" s="13">
        <v>240</v>
      </c>
      <c r="E55" s="13">
        <v>200</v>
      </c>
      <c r="F55" s="13">
        <v>180</v>
      </c>
    </row>
    <row r="56" spans="2:6" s="9" customFormat="1" ht="19.5" thickBot="1" x14ac:dyDescent="0.3">
      <c r="B56" s="7" t="s">
        <v>48</v>
      </c>
      <c r="C56" s="8">
        <f>C53+C54-C55</f>
        <v>770</v>
      </c>
      <c r="D56" s="8">
        <f>D53+D54-D55</f>
        <v>800</v>
      </c>
      <c r="E56" s="8">
        <f>E53+E54-E55</f>
        <v>795</v>
      </c>
      <c r="F56" s="8">
        <f>F53+F54-F55</f>
        <v>795</v>
      </c>
    </row>
    <row r="58" spans="2:6" x14ac:dyDescent="0.25">
      <c r="D58" s="54"/>
      <c r="E58" s="54"/>
      <c r="F58" s="54"/>
    </row>
  </sheetData>
  <mergeCells count="2">
    <mergeCell ref="C4:F4"/>
    <mergeCell ref="D58:F58"/>
  </mergeCells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E26D-8C8C-496E-9AEA-1DE21AA02B81}">
  <dimension ref="A1:P39"/>
  <sheetViews>
    <sheetView tabSelected="1" topLeftCell="C1" zoomScaleNormal="100" zoomScaleSheetLayoutView="100" workbookViewId="0">
      <selection activeCell="G6" sqref="G6"/>
    </sheetView>
  </sheetViews>
  <sheetFormatPr baseColWidth="10" defaultRowHeight="12.75" x14ac:dyDescent="0.2"/>
  <cols>
    <col min="1" max="1" width="4.7109375" style="23" hidden="1" customWidth="1"/>
    <col min="2" max="2" width="2.28515625" style="23" hidden="1" customWidth="1"/>
    <col min="3" max="3" width="40.7109375" style="23" customWidth="1"/>
    <col min="4" max="4" width="14.42578125" style="23" customWidth="1"/>
    <col min="5" max="6" width="15.28515625" style="23" customWidth="1"/>
    <col min="7" max="16384" width="11.42578125" style="23"/>
  </cols>
  <sheetData>
    <row r="1" spans="1:16" ht="1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6" ht="18.75" hidden="1" x14ac:dyDescent="0.25">
      <c r="A2" s="22"/>
      <c r="B2" s="56" t="s">
        <v>75</v>
      </c>
      <c r="C2" s="56"/>
      <c r="D2" s="56"/>
      <c r="E2" s="56"/>
      <c r="F2" s="56"/>
      <c r="G2" s="22"/>
    </row>
    <row r="3" spans="1:16" ht="15.75" hidden="1" x14ac:dyDescent="0.25">
      <c r="A3" s="22"/>
      <c r="B3" s="57" t="s">
        <v>60</v>
      </c>
      <c r="C3" s="57"/>
      <c r="D3" s="57"/>
      <c r="E3" s="57"/>
      <c r="F3" s="57"/>
      <c r="G3" s="22"/>
    </row>
    <row r="4" spans="1:16" ht="15.75" x14ac:dyDescent="0.25">
      <c r="A4" s="22"/>
      <c r="B4" s="57" t="s">
        <v>61</v>
      </c>
      <c r="C4" s="57"/>
      <c r="D4" s="57"/>
      <c r="E4" s="57"/>
      <c r="F4" s="57"/>
      <c r="G4" s="22"/>
      <c r="J4" s="24"/>
      <c r="K4" s="24"/>
      <c r="L4" s="24"/>
      <c r="M4" s="24"/>
      <c r="N4" s="24"/>
      <c r="O4" s="24"/>
      <c r="P4" s="24"/>
    </row>
    <row r="5" spans="1:16" ht="15" x14ac:dyDescent="0.25">
      <c r="A5" s="22"/>
      <c r="B5" s="22"/>
      <c r="C5" s="22"/>
      <c r="D5" s="22"/>
      <c r="E5" s="22"/>
      <c r="F5" s="22"/>
      <c r="G5" s="22"/>
      <c r="J5" s="25"/>
      <c r="K5" s="25"/>
      <c r="L5" s="25"/>
      <c r="M5" s="25"/>
      <c r="N5" s="25"/>
      <c r="O5" s="25"/>
      <c r="P5" s="25"/>
    </row>
    <row r="6" spans="1:16" ht="30" customHeight="1" thickBot="1" x14ac:dyDescent="0.3">
      <c r="A6" s="22"/>
      <c r="B6" s="26"/>
      <c r="C6" s="50" t="s">
        <v>54</v>
      </c>
      <c r="D6" s="51" t="s">
        <v>62</v>
      </c>
      <c r="E6" s="52" t="s">
        <v>77</v>
      </c>
      <c r="F6" s="52" t="s">
        <v>76</v>
      </c>
      <c r="G6" s="22"/>
    </row>
    <row r="7" spans="1:16" ht="15" x14ac:dyDescent="0.25">
      <c r="A7" s="22"/>
      <c r="B7" s="27"/>
      <c r="C7" s="27"/>
      <c r="D7" s="28"/>
      <c r="E7" s="29"/>
      <c r="F7" s="30"/>
      <c r="G7" s="22"/>
    </row>
    <row r="8" spans="1:16" ht="15" x14ac:dyDescent="0.25">
      <c r="A8" s="22"/>
      <c r="B8" s="27"/>
      <c r="C8" s="46" t="s">
        <v>63</v>
      </c>
      <c r="D8" s="31"/>
      <c r="E8" s="32"/>
      <c r="F8" s="33"/>
      <c r="G8" s="22"/>
    </row>
    <row r="9" spans="1:16" ht="15" x14ac:dyDescent="0.25">
      <c r="A9" s="22"/>
      <c r="B9" s="34"/>
      <c r="C9" s="34" t="s">
        <v>64</v>
      </c>
      <c r="D9" s="35" t="s">
        <v>65</v>
      </c>
      <c r="E9" s="33">
        <v>0.43452973760350611</v>
      </c>
      <c r="F9" s="33">
        <v>0.5599009692334882</v>
      </c>
      <c r="G9" s="22"/>
    </row>
    <row r="10" spans="1:16" ht="15" x14ac:dyDescent="0.25">
      <c r="A10" s="22"/>
      <c r="B10" s="34"/>
      <c r="C10" s="34" t="s">
        <v>52</v>
      </c>
      <c r="D10" s="35" t="s">
        <v>65</v>
      </c>
      <c r="E10" s="33">
        <v>0.22274702925684761</v>
      </c>
      <c r="F10" s="33">
        <v>0.24526677518222872</v>
      </c>
      <c r="G10" s="22"/>
    </row>
    <row r="11" spans="1:16" ht="15" x14ac:dyDescent="0.25">
      <c r="A11" s="22"/>
      <c r="B11" s="22"/>
      <c r="C11" s="22"/>
      <c r="D11" s="36"/>
      <c r="E11" s="37"/>
      <c r="F11" s="37"/>
      <c r="G11" s="22"/>
    </row>
    <row r="12" spans="1:16" ht="15" x14ac:dyDescent="0.25">
      <c r="A12" s="22"/>
      <c r="B12" s="27"/>
      <c r="C12" s="27"/>
      <c r="D12" s="35"/>
      <c r="E12" s="37"/>
      <c r="F12" s="37"/>
      <c r="G12" s="22"/>
    </row>
    <row r="13" spans="1:16" ht="15" x14ac:dyDescent="0.25">
      <c r="A13" s="22"/>
      <c r="B13" s="27"/>
      <c r="C13" s="46" t="s">
        <v>66</v>
      </c>
      <c r="D13" s="31"/>
      <c r="E13" s="29"/>
      <c r="F13" s="30"/>
      <c r="G13" s="22"/>
    </row>
    <row r="14" spans="1:16" ht="15" x14ac:dyDescent="0.25">
      <c r="A14" s="22"/>
      <c r="B14" s="34"/>
      <c r="C14" s="34" t="s">
        <v>55</v>
      </c>
      <c r="D14" s="35" t="s">
        <v>67</v>
      </c>
      <c r="E14" s="32">
        <v>0.27308644019448153</v>
      </c>
      <c r="F14" s="33">
        <v>0.29789988733318284</v>
      </c>
      <c r="G14" s="38"/>
    </row>
    <row r="15" spans="1:16" ht="15" x14ac:dyDescent="0.25">
      <c r="A15" s="22"/>
      <c r="B15" s="34"/>
      <c r="C15" s="34" t="s">
        <v>68</v>
      </c>
      <c r="D15" s="35" t="s">
        <v>69</v>
      </c>
      <c r="E15" s="29">
        <v>76</v>
      </c>
      <c r="F15" s="29">
        <v>86</v>
      </c>
      <c r="G15" s="38"/>
    </row>
    <row r="16" spans="1:16" ht="15" x14ac:dyDescent="0.25">
      <c r="A16" s="22"/>
      <c r="B16" s="34"/>
      <c r="C16" s="39" t="s">
        <v>70</v>
      </c>
      <c r="D16" s="35" t="s">
        <v>69</v>
      </c>
      <c r="E16" s="29">
        <v>25</v>
      </c>
      <c r="F16" s="29">
        <v>18</v>
      </c>
      <c r="G16" s="38"/>
    </row>
    <row r="17" spans="1:7" ht="15" x14ac:dyDescent="0.25">
      <c r="A17" s="22"/>
      <c r="B17" s="34"/>
      <c r="C17" s="39" t="s">
        <v>71</v>
      </c>
      <c r="D17" s="35" t="s">
        <v>69</v>
      </c>
      <c r="E17" s="29">
        <v>171</v>
      </c>
      <c r="F17" s="29">
        <v>93</v>
      </c>
      <c r="G17" s="38"/>
    </row>
    <row r="18" spans="1:7" ht="15" x14ac:dyDescent="0.25">
      <c r="A18" s="22"/>
      <c r="B18" s="34"/>
      <c r="C18" s="34"/>
      <c r="D18" s="35"/>
      <c r="E18" s="37"/>
      <c r="F18" s="37"/>
      <c r="G18" s="22"/>
    </row>
    <row r="19" spans="1:7" ht="15" x14ac:dyDescent="0.25">
      <c r="A19" s="22"/>
      <c r="B19" s="27"/>
      <c r="C19" s="27"/>
      <c r="D19" s="35"/>
      <c r="E19" s="37"/>
      <c r="F19" s="37"/>
      <c r="G19" s="22"/>
    </row>
    <row r="20" spans="1:7" ht="15" x14ac:dyDescent="0.25">
      <c r="A20" s="22"/>
      <c r="B20" s="27"/>
      <c r="C20" s="46" t="s">
        <v>72</v>
      </c>
      <c r="D20" s="31"/>
      <c r="E20" s="29"/>
      <c r="F20" s="29"/>
      <c r="G20" s="22"/>
    </row>
    <row r="21" spans="1:7" ht="15" x14ac:dyDescent="0.25">
      <c r="A21" s="22"/>
      <c r="B21" s="34"/>
      <c r="C21" s="34" t="s">
        <v>53</v>
      </c>
      <c r="D21" s="35" t="s">
        <v>65</v>
      </c>
      <c r="E21" s="33">
        <v>2.9358659832775369</v>
      </c>
      <c r="F21" s="33">
        <v>3.7581854023263994</v>
      </c>
      <c r="G21" s="22"/>
    </row>
    <row r="22" spans="1:7" ht="15" x14ac:dyDescent="0.25">
      <c r="A22" s="22"/>
      <c r="B22" s="34"/>
      <c r="C22" s="34" t="s">
        <v>56</v>
      </c>
      <c r="D22" s="35" t="s">
        <v>65</v>
      </c>
      <c r="E22" s="33">
        <v>0.74592630840360474</v>
      </c>
      <c r="F22" s="33">
        <v>0.78983584802915119</v>
      </c>
      <c r="G22" s="22"/>
    </row>
    <row r="23" spans="1:7" ht="15" x14ac:dyDescent="0.25">
      <c r="A23" s="22"/>
      <c r="B23" s="34"/>
      <c r="C23" s="34"/>
      <c r="D23" s="35"/>
      <c r="E23" s="29"/>
      <c r="F23" s="29"/>
      <c r="G23" s="22"/>
    </row>
    <row r="24" spans="1:7" ht="15" x14ac:dyDescent="0.25">
      <c r="A24" s="22"/>
      <c r="B24" s="27"/>
      <c r="C24" s="27"/>
      <c r="D24" s="35"/>
      <c r="E24" s="40"/>
      <c r="F24" s="40"/>
      <c r="G24" s="22"/>
    </row>
    <row r="25" spans="1:7" ht="15" x14ac:dyDescent="0.25">
      <c r="A25" s="22"/>
      <c r="B25" s="27"/>
      <c r="C25" s="46" t="s">
        <v>73</v>
      </c>
      <c r="D25" s="31"/>
      <c r="E25" s="41"/>
      <c r="F25" s="41"/>
      <c r="G25" s="22"/>
    </row>
    <row r="26" spans="1:7" ht="15" x14ac:dyDescent="0.25">
      <c r="A26" s="22"/>
      <c r="B26" s="34"/>
      <c r="C26" s="34" t="s">
        <v>57</v>
      </c>
      <c r="D26" s="35" t="s">
        <v>58</v>
      </c>
      <c r="E26" s="29">
        <v>-28.187717196104501</v>
      </c>
      <c r="F26" s="29">
        <v>-17.626788655124077</v>
      </c>
      <c r="G26" s="22"/>
    </row>
    <row r="27" spans="1:7" ht="15" x14ac:dyDescent="0.25">
      <c r="A27" s="22"/>
      <c r="B27" s="34"/>
      <c r="C27" s="39" t="s">
        <v>59</v>
      </c>
      <c r="D27" s="35" t="s">
        <v>58</v>
      </c>
      <c r="E27" s="42">
        <v>-0.30297050033604872</v>
      </c>
      <c r="F27" s="42">
        <v>-0.24985318854277205</v>
      </c>
      <c r="G27" s="22"/>
    </row>
    <row r="28" spans="1:7" ht="12" customHeight="1" x14ac:dyDescent="0.25">
      <c r="A28" s="22"/>
      <c r="B28" s="34"/>
      <c r="C28" s="39"/>
      <c r="D28" s="35"/>
      <c r="E28" s="41"/>
      <c r="F28" s="41"/>
      <c r="G28" s="22"/>
    </row>
    <row r="29" spans="1:7" ht="15.75" thickBot="1" x14ac:dyDescent="0.3">
      <c r="A29" s="22"/>
      <c r="B29" s="27"/>
      <c r="C29" s="47" t="s">
        <v>78</v>
      </c>
      <c r="D29" s="48" t="s">
        <v>74</v>
      </c>
      <c r="E29" s="49">
        <v>-202.39472412243711</v>
      </c>
      <c r="F29" s="49">
        <v>-223.13605005710372</v>
      </c>
      <c r="G29" s="22"/>
    </row>
    <row r="30" spans="1:7" ht="15" x14ac:dyDescent="0.25">
      <c r="A30" s="22"/>
      <c r="B30" s="22"/>
      <c r="C30" s="22"/>
      <c r="D30" s="22"/>
      <c r="E30" s="43"/>
      <c r="F30" s="43"/>
      <c r="G30" s="22"/>
    </row>
    <row r="31" spans="1:7" ht="15" customHeight="1" x14ac:dyDescent="0.25">
      <c r="A31" s="22"/>
      <c r="B31" s="55"/>
      <c r="C31" s="55"/>
      <c r="D31" s="55"/>
      <c r="E31" s="55"/>
      <c r="F31" s="55"/>
      <c r="G31" s="22"/>
    </row>
    <row r="32" spans="1:7" ht="15" x14ac:dyDescent="0.25">
      <c r="A32" s="22"/>
      <c r="B32" s="44"/>
      <c r="C32" s="44"/>
      <c r="D32" s="44"/>
      <c r="E32" s="44"/>
      <c r="F32" s="44"/>
      <c r="G32" s="22"/>
    </row>
    <row r="33" spans="1:7" ht="15" x14ac:dyDescent="0.25">
      <c r="A33" s="22"/>
      <c r="B33" s="44"/>
      <c r="C33" s="44"/>
      <c r="D33" s="44"/>
      <c r="E33" s="44"/>
      <c r="F33" s="44"/>
      <c r="G33" s="22"/>
    </row>
    <row r="34" spans="1:7" x14ac:dyDescent="0.2">
      <c r="A34" s="45"/>
      <c r="B34" s="45"/>
      <c r="C34" s="45"/>
      <c r="D34" s="45"/>
      <c r="E34" s="45"/>
      <c r="F34" s="45"/>
      <c r="G34" s="45"/>
    </row>
    <row r="35" spans="1:7" x14ac:dyDescent="0.2">
      <c r="A35" s="45"/>
      <c r="B35" s="45"/>
      <c r="C35" s="45"/>
      <c r="D35" s="45"/>
      <c r="E35" s="45"/>
      <c r="F35" s="45"/>
      <c r="G35" s="45"/>
    </row>
    <row r="36" spans="1:7" x14ac:dyDescent="0.2">
      <c r="A36" s="45"/>
      <c r="B36" s="45"/>
      <c r="C36" s="45"/>
      <c r="D36" s="45"/>
      <c r="E36" s="45"/>
      <c r="F36" s="45"/>
      <c r="G36" s="45"/>
    </row>
    <row r="37" spans="1:7" x14ac:dyDescent="0.2">
      <c r="A37" s="45"/>
      <c r="B37" s="45"/>
      <c r="C37" s="45"/>
      <c r="D37" s="45"/>
      <c r="E37" s="45"/>
      <c r="F37" s="45"/>
      <c r="G37" s="45"/>
    </row>
    <row r="38" spans="1:7" x14ac:dyDescent="0.2">
      <c r="A38" s="45"/>
      <c r="B38" s="45"/>
      <c r="C38" s="45"/>
      <c r="D38" s="45"/>
      <c r="E38" s="45"/>
      <c r="F38" s="45"/>
      <c r="G38" s="45"/>
    </row>
    <row r="39" spans="1:7" x14ac:dyDescent="0.2">
      <c r="A39" s="45"/>
      <c r="B39" s="45"/>
      <c r="C39" s="45"/>
      <c r="D39" s="45"/>
      <c r="E39" s="45"/>
      <c r="F39" s="45"/>
      <c r="G39" s="45"/>
    </row>
  </sheetData>
  <mergeCells count="4">
    <mergeCell ref="B31:F31"/>
    <mergeCell ref="B2:F2"/>
    <mergeCell ref="B3:F3"/>
    <mergeCell ref="B4:F4"/>
  </mergeCells>
  <dataValidations disablePrompts="1" count="1">
    <dataValidation type="list" allowBlank="1" showInputMessage="1" showErrorMessage="1" errorTitle="LISTA" promptTitle="LISTA" sqref="D7:D10 D12:D29" xr:uid="{A0673FFF-30C6-41EC-AA7F-F87EAF8AD998}">
      <formula1>$D$7:$D$29</formula1>
    </dataValidation>
  </dataValidations>
  <pageMargins left="0.7" right="0.7" top="0.75" bottom="0.75" header="0.3" footer="0.3"/>
  <pageSetup paperSize="9" scale="85" orientation="portrait" horizontalDpi="300" verticalDpi="300" r:id="rId1"/>
  <headerFooter>
    <oddHeader>&amp;L&amp;G</oddHeader>
  </headerFooter>
  <colBreaks count="1" manualBreakCount="1">
    <brk id="7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- AYUDA -</vt:lpstr>
      <vt:lpstr>BALANCES</vt:lpstr>
      <vt:lpstr>FORMATO 13</vt:lpstr>
      <vt:lpstr>BALANCES!Área_de_impresión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2024-11-11T15:29:47Z</cp:lastPrinted>
  <dcterms:created xsi:type="dcterms:W3CDTF">2019-06-28T15:23:05Z</dcterms:created>
  <dcterms:modified xsi:type="dcterms:W3CDTF">2024-11-11T17:11:01Z</dcterms:modified>
</cp:coreProperties>
</file>