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D:\Mantenimiento TS\Servicios\Mant Amarraderos\Finales\"/>
    </mc:Choice>
  </mc:AlternateContent>
  <bookViews>
    <workbookView xWindow="0" yWindow="0" windowWidth="20490" windowHeight="7620" firstSheet="1"/>
  </bookViews>
  <sheets>
    <sheet name="7.1 Travesías" sheetId="1" r:id="rId1"/>
    <sheet name="7.2 Mantto Mayor" sheetId="2" r:id="rId2"/>
    <sheet name="7.3. Prueba Hidrostática" sheetId="4" r:id="rId3"/>
    <sheet name="7.4.  Costo Stand-by" sheetId="5" r:id="rId4"/>
    <sheet name="7.5 - Resumen" sheetId="3" r:id="rId5"/>
  </sheets>
  <definedNames>
    <definedName name="_xlnm.Print_Area" localSheetId="0">'7.1 Travesías'!$A$1:$I$25</definedName>
    <definedName name="_xlnm.Print_Area" localSheetId="1">'7.2 Mantto Mayor'!$A$1:$L$88</definedName>
    <definedName name="_xlnm.Print_Area" localSheetId="2">'7.3. Prueba Hidrostática'!$A$1:$I$13</definedName>
    <definedName name="_xlnm.Print_Area" localSheetId="3">'7.4.  Costo Stand-by'!$A$1:$L$13</definedName>
    <definedName name="_xlnm.Print_Area" localSheetId="4">'7.5 - Resumen'!$A$1:$H$40</definedName>
    <definedName name="_xlnm.Print_Titles" localSheetId="1">'7.2 Mantto Mayor'!$1:$4</definedName>
  </definedNames>
  <calcPr calcId="171027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1" i="2" l="1"/>
  <c r="A80" i="2"/>
  <c r="A79" i="2"/>
  <c r="A78" i="2"/>
  <c r="I80" i="2"/>
  <c r="F80" i="2"/>
  <c r="L79" i="2"/>
  <c r="I79" i="2"/>
  <c r="F79" i="2"/>
  <c r="F9" i="5" l="1"/>
  <c r="I81" i="2" l="1"/>
  <c r="F81" i="2"/>
  <c r="L78" i="2"/>
  <c r="L77" i="2"/>
  <c r="I76" i="2"/>
  <c r="F75" i="2"/>
  <c r="L74" i="2"/>
  <c r="F73" i="2"/>
  <c r="L72" i="2"/>
  <c r="I71" i="2"/>
  <c r="L70" i="2"/>
  <c r="F69" i="2"/>
  <c r="L68" i="2"/>
  <c r="I67" i="2"/>
  <c r="L66" i="2"/>
  <c r="L65" i="2"/>
  <c r="F65" i="2"/>
  <c r="I64" i="2"/>
  <c r="I63" i="2"/>
  <c r="F62" i="2"/>
  <c r="I61" i="2"/>
  <c r="F60" i="2"/>
  <c r="I59" i="2"/>
  <c r="F59" i="2"/>
  <c r="F58" i="2"/>
  <c r="I57" i="2"/>
  <c r="F56" i="2"/>
  <c r="L55" i="2"/>
  <c r="L54" i="2"/>
  <c r="D8" i="1" l="1"/>
  <c r="L9" i="5"/>
  <c r="F7" i="2"/>
  <c r="D12" i="1"/>
  <c r="D10" i="1"/>
  <c r="D14" i="1" l="1"/>
  <c r="D4" i="3"/>
  <c r="E3" i="5"/>
  <c r="D3" i="5"/>
  <c r="D4" i="4"/>
  <c r="D2" i="2"/>
  <c r="C4" i="4"/>
  <c r="C2" i="2"/>
  <c r="I9" i="5" l="1"/>
  <c r="L84" i="2" l="1"/>
  <c r="I84" i="2" l="1"/>
  <c r="F84" i="2"/>
  <c r="L51" i="2"/>
  <c r="I51" i="2"/>
  <c r="F51" i="2"/>
  <c r="I48" i="2"/>
  <c r="I47" i="2"/>
  <c r="I46" i="2"/>
  <c r="I45" i="2"/>
  <c r="I44" i="2"/>
  <c r="I43" i="2"/>
  <c r="I42" i="2"/>
  <c r="I41" i="2"/>
  <c r="I40" i="2"/>
  <c r="I39" i="2"/>
  <c r="I38" i="2"/>
  <c r="I37" i="2"/>
  <c r="F48" i="2"/>
  <c r="F47" i="2"/>
  <c r="F46" i="2"/>
  <c r="F45" i="2"/>
  <c r="F44" i="2"/>
  <c r="F43" i="2"/>
  <c r="F42" i="2"/>
  <c r="F41" i="2"/>
  <c r="F40" i="2"/>
  <c r="F39" i="2"/>
  <c r="F38" i="2"/>
  <c r="F37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I34" i="2"/>
  <c r="I33" i="2"/>
  <c r="I32" i="2"/>
  <c r="I31" i="2"/>
  <c r="F34" i="2"/>
  <c r="F33" i="2"/>
  <c r="F32" i="2"/>
  <c r="F31" i="2"/>
  <c r="L28" i="2"/>
  <c r="L27" i="2"/>
  <c r="L26" i="2"/>
  <c r="L25" i="2"/>
  <c r="L24" i="2"/>
  <c r="L23" i="2"/>
  <c r="I26" i="2"/>
  <c r="I25" i="2"/>
  <c r="I24" i="2"/>
  <c r="I23" i="2"/>
  <c r="F26" i="2"/>
  <c r="F25" i="2"/>
  <c r="F24" i="2"/>
  <c r="F23" i="2"/>
  <c r="I19" i="2"/>
  <c r="I18" i="2"/>
  <c r="I17" i="2"/>
  <c r="I16" i="2"/>
  <c r="F19" i="2"/>
  <c r="F18" i="2"/>
  <c r="F17" i="2"/>
  <c r="F16" i="2"/>
  <c r="L15" i="2"/>
  <c r="L14" i="2"/>
  <c r="L13" i="2"/>
  <c r="L12" i="2"/>
  <c r="L11" i="2"/>
  <c r="L10" i="2"/>
  <c r="L9" i="2"/>
  <c r="L8" i="2"/>
  <c r="L7" i="2"/>
  <c r="L6" i="2"/>
  <c r="I12" i="2"/>
  <c r="I11" i="2"/>
  <c r="I10" i="2"/>
  <c r="I9" i="2"/>
  <c r="I8" i="2"/>
  <c r="I7" i="2"/>
  <c r="I6" i="2"/>
  <c r="F12" i="2"/>
  <c r="F11" i="2"/>
  <c r="F10" i="2"/>
  <c r="F9" i="2"/>
  <c r="F8" i="2"/>
  <c r="F6" i="2"/>
  <c r="J12" i="5"/>
  <c r="J11" i="5"/>
  <c r="G12" i="5"/>
  <c r="G11" i="5"/>
  <c r="D12" i="5"/>
  <c r="D11" i="5"/>
  <c r="G12" i="4"/>
  <c r="G11" i="4"/>
  <c r="D12" i="4"/>
  <c r="D11" i="4"/>
  <c r="I9" i="4"/>
  <c r="F9" i="4"/>
  <c r="D17" i="3"/>
  <c r="F17" i="3" s="1"/>
  <c r="F85" i="2" l="1"/>
  <c r="D19" i="3"/>
  <c r="F19" i="3" s="1"/>
  <c r="D18" i="3"/>
  <c r="F18" i="3" s="1"/>
  <c r="I10" i="5"/>
  <c r="I11" i="5" s="1"/>
  <c r="I10" i="4"/>
  <c r="I11" i="4" s="1"/>
  <c r="F10" i="4"/>
  <c r="F12" i="4" s="1"/>
  <c r="I12" i="5" l="1"/>
  <c r="I13" i="5" s="1"/>
  <c r="F26" i="3" s="1"/>
  <c r="I12" i="4"/>
  <c r="I13" i="4" s="1"/>
  <c r="D12" i="3" s="1"/>
  <c r="F12" i="3" s="1"/>
  <c r="F11" i="4"/>
  <c r="F13" i="4" s="1"/>
  <c r="D9" i="3" s="1"/>
  <c r="F9" i="3" s="1"/>
  <c r="F10" i="5"/>
  <c r="L10" i="5"/>
  <c r="L20" i="2"/>
  <c r="G26" i="3" l="1"/>
  <c r="F11" i="5"/>
  <c r="F12" i="5"/>
  <c r="L11" i="5"/>
  <c r="L12" i="5"/>
  <c r="I85" i="2"/>
  <c r="F13" i="5" l="1"/>
  <c r="F24" i="3" s="1"/>
  <c r="G24" i="3" s="1"/>
  <c r="L13" i="5"/>
  <c r="F25" i="3" s="1"/>
  <c r="G25" i="3" s="1"/>
  <c r="I87" i="2"/>
  <c r="I86" i="2"/>
  <c r="G19" i="3"/>
  <c r="G18" i="3"/>
  <c r="G17" i="3"/>
  <c r="G27" i="3" l="1"/>
  <c r="G20" i="3"/>
  <c r="F86" i="2"/>
  <c r="F87" i="2"/>
  <c r="I88" i="2"/>
  <c r="A55" i="2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32" i="2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H22" i="1"/>
  <c r="F22" i="1"/>
  <c r="E22" i="1"/>
  <c r="I21" i="1"/>
  <c r="I20" i="1"/>
  <c r="I19" i="1"/>
  <c r="F88" i="2" l="1"/>
  <c r="D8" i="3" s="1"/>
  <c r="D11" i="3"/>
  <c r="I22" i="1"/>
  <c r="F11" i="3" l="1"/>
  <c r="G11" i="3" s="1"/>
  <c r="F8" i="3"/>
  <c r="G8" i="3" s="1"/>
  <c r="L85" i="2"/>
  <c r="L86" i="2" s="1"/>
  <c r="L87" i="2" l="1"/>
  <c r="L88" i="2" s="1"/>
  <c r="D10" i="3" s="1"/>
  <c r="F10" i="3" s="1"/>
  <c r="G10" i="3" l="1"/>
  <c r="G13" i="3" s="1"/>
  <c r="G29" i="3" s="1"/>
</calcChain>
</file>

<file path=xl/sharedStrings.xml><?xml version="1.0" encoding="utf-8"?>
<sst xmlns="http://schemas.openxmlformats.org/spreadsheetml/2006/main" count="313" uniqueCount="168">
  <si>
    <t>APENDICE 7.1</t>
  </si>
  <si>
    <t>Los cuadros adjuntos resumen las distancias y los tiempos para la ejecución de los trabajos en los Terminales. Como referencia, la velocidad promedio de desplazamiento de la embarcación principal (remolcada) se estima en 3.0 millas/h (5.6 km/h)</t>
  </si>
  <si>
    <t>El tiempo promedio de desplazamiento de la embarcación principal de un terminal a otro, está en función de la  velocidad de desplazamiento,  distancias recorridas y condiciones del mar.</t>
  </si>
  <si>
    <t>Travesía entre Puertos</t>
  </si>
  <si>
    <t>Millas</t>
  </si>
  <si>
    <t>Km</t>
  </si>
  <si>
    <t>De</t>
  </si>
  <si>
    <t>A</t>
  </si>
  <si>
    <t>Callao</t>
  </si>
  <si>
    <t>Pisco</t>
  </si>
  <si>
    <t>Mollendo</t>
  </si>
  <si>
    <t>Ilo</t>
  </si>
  <si>
    <t>Travesías entre Puertos</t>
  </si>
  <si>
    <t>Alistamiento 
(Tiempo Promedio)</t>
  </si>
  <si>
    <t xml:space="preserve">Tiempo calculado para cada Mantenimiento </t>
  </si>
  <si>
    <t>TOTAL</t>
  </si>
  <si>
    <t>Días</t>
  </si>
  <si>
    <t>Terminal</t>
  </si>
  <si>
    <t>DESCRIPCION DE PARTIDAS</t>
  </si>
  <si>
    <t>TERMINAL</t>
  </si>
  <si>
    <t>N°</t>
  </si>
  <si>
    <t>ACTIVIDADES</t>
  </si>
  <si>
    <t>UNI</t>
  </si>
  <si>
    <t>PISCO</t>
  </si>
  <si>
    <t>ILO</t>
  </si>
  <si>
    <t>MOLLENDO</t>
  </si>
  <si>
    <t xml:space="preserve">TUBERÍAS DE RECEPCION                             </t>
  </si>
  <si>
    <t>Inspección Submarina de estado del Tren de mangueras de las líneas</t>
  </si>
  <si>
    <t>Prueba Hidrostática tubería submarina- Tubería de productos Línea 1 -8 hrs.</t>
  </si>
  <si>
    <t>UN</t>
  </si>
  <si>
    <t>Prueba Hidrostática tubería terrestre - tubería de productos Línea 1 - 4 hrs.</t>
  </si>
  <si>
    <t>Prueba Hidrostática tubería terrestre y submarina- tubería de productos Línea 1-Tren completo - 1 hr.</t>
  </si>
  <si>
    <t>Prueba Hidrostática tubería submarina- tubería de productos Línea 2 - 8 hrs.</t>
  </si>
  <si>
    <t>Prueba Hidrostática tubería terrestre - tubería de productos Línea 2 - 4 hrs.</t>
  </si>
  <si>
    <t>Prueba Hidrostática tubería terrestre y submarina- tubería de productos Línea 2 -Tren completo - 1 hr.</t>
  </si>
  <si>
    <t>Prueba Hidrostática tubería submarina- tubería de productos Línea 3 - 8 hrs.</t>
  </si>
  <si>
    <t>Prueba Hidrostática tubería terrestre - tubería de productos Línea 3 - 4 hrs.</t>
  </si>
  <si>
    <t>Prueba Hidrostática tubería terrestre y submarina- tubería de productos Línea 3 -Tren completo - 1 hr.</t>
  </si>
  <si>
    <t>Retiro, inspección cuello de ganso  - tubería de productos Línea 1</t>
  </si>
  <si>
    <t>Reinstalación cuello de ganso  - tubería de productos Línea 1</t>
  </si>
  <si>
    <t>Retiro, inspección cuello de ganso  - tubería de productos Línea 2</t>
  </si>
  <si>
    <t>Reinstalación cuello de ganso  - tubería de productos Línea 2</t>
  </si>
  <si>
    <t>Inspección de componente del PLET - Valvula, Reducción y Carrete de Sacrificio  - tubería de productos Línea 1 - Línea 2 - Línea 3</t>
  </si>
  <si>
    <t xml:space="preserve">TREN DE MANGUERAS SUBMARINAS                       </t>
  </si>
  <si>
    <t>Retiro, inspección y pruebas del tren de Mangueras -Línea 1</t>
  </si>
  <si>
    <t>Reinstalación del tren de Mangueras - Línea 1</t>
  </si>
  <si>
    <t>Retiro, inspección y pruebas del tren de Mangueras - Línea 2</t>
  </si>
  <si>
    <t>Reinstalación del tren de Mangueras -s Línea 2</t>
  </si>
  <si>
    <t>Retiro, inspección y pruebas del tren de Mangueras - Línea 3</t>
  </si>
  <si>
    <t>Reinstalación del tren de Mangueras - Línea 3</t>
  </si>
  <si>
    <t>BOYAS, BOYARINES, CADENAS Y ANCLAJES</t>
  </si>
  <si>
    <t>Verificación de posicionamiento, retiro, inspección, mantenimiento, calibración y pruebas de boyarín de izado de productos Línea 1</t>
  </si>
  <si>
    <t>Reinstalacion de cadenas boyarín izado de productos Línea 1</t>
  </si>
  <si>
    <t>Verificación de posicionamiento, retiro, inspección, mantenimiento, calibración y pruebas de boyarín de izado de productos Línea 2</t>
  </si>
  <si>
    <t>Reinstalacion de cadenas boyarín izado de productos Línea 2</t>
  </si>
  <si>
    <t>Verificación de posicionamiento, retiro, inspección, mantenimiento, calibración y pruebas de boyarín de izado de productos Línea 3</t>
  </si>
  <si>
    <t>Reinstalacion de cadenas boyarín izado de productos Línea 3</t>
  </si>
  <si>
    <t>Verificación de posicionamiento, retiro, inspección, mantenimiento, calibración y pruebas de boyarín troncal</t>
  </si>
  <si>
    <t>Reinstalacion de cadenas boyarín troncal</t>
  </si>
  <si>
    <t>Verificación de posicionamiento, retiro, inspección, mantenimiento, calibración y pruebas de boyarín de referencia</t>
  </si>
  <si>
    <t>Reinstalacion de de cadenas de boyarín de referencia</t>
  </si>
  <si>
    <t>Verificación de posicionamiento, retiro, inspección, mantenimiento, calibración y pruebas de boya A-1</t>
  </si>
  <si>
    <t xml:space="preserve">Reinstalación de Cadenas (pendura-rozadero y 20 eslab.tendido) boya A-1 </t>
  </si>
  <si>
    <t>Verificación de posicionamiento, retiro, inspección, mantenimiento, calibración y pruebas de boya A-2</t>
  </si>
  <si>
    <t>Reinstalación de Cadenas (pendura-rozadero y 20 eslab.tendido) boya A-2</t>
  </si>
  <si>
    <t>Verificación de posicionamiento, retiro, inspección, mantenimiento, calibración y pruebas de boya A-3</t>
  </si>
  <si>
    <t xml:space="preserve">Reinstalación de Cadenas (pendura-rozadero y 20 eslab.tendido) boya A-3 </t>
  </si>
  <si>
    <t>Verificación de posicionamiento, retiro, inspección, mantenimiento, calibración y pruebas de boya A-4</t>
  </si>
  <si>
    <t xml:space="preserve">Reinstalación de Cadenas (pendura-rozadero y 20 eslab.tendido) boya A-4 </t>
  </si>
  <si>
    <t>JUNTA MONOLÍTICA</t>
  </si>
  <si>
    <t>Retiro, inspección, mantenimiento y reinstalacion de junta monolítica.</t>
  </si>
  <si>
    <t>Reemplazo de una (01) Manguera en Terminal (incluye la Prueba Hidrostática de 2 hrs, de todo el sistema)</t>
  </si>
  <si>
    <t>Transporte Marino de Boya de Mollendo a Pisco</t>
  </si>
  <si>
    <t>Transporte Marino de Boya de Mollendo a Ilo</t>
  </si>
  <si>
    <t>Transporte Marino de 01 cadena de rozadero de Mollendo a Pisco.</t>
  </si>
  <si>
    <t>Transporte Marino de 01 cadena de rozadero de Mollendo a Ilo.</t>
  </si>
  <si>
    <t>Transporte Terrestre de 01 cadena de rozadero de Mollendo a Ilo.</t>
  </si>
  <si>
    <t>Reposicionamiento de una Boyas de Amarre (A-1, A-2, A-3, A-4)</t>
  </si>
  <si>
    <t>Reposicionamiento de un boyarín de referencia (Líneas 1, 2 o 3, troncal y/o Referencia).</t>
  </si>
  <si>
    <t>Desarenado/Desenredado/Destrabado de Mangueras Tren completo en Mollendo</t>
  </si>
  <si>
    <t>Desarenado/Desenredado/Destrabado de Mangueras Tren completo en Pisco e Ilo.</t>
  </si>
  <si>
    <t>Prueba hidrostática de 8 horas a las tuberías (Líneas 1, 2 o 3) del tramo submarino de Terminal Mollendo.</t>
  </si>
  <si>
    <t>Prueba hidrostática de 8 horas a las tuberías (Líneas 1, 2 ) del tramo submarino de los Terminales de Pisco e Ilo.</t>
  </si>
  <si>
    <t>Prueba hidrostática de 4 horas a las tuberías (Líneas 1, 2 o 3) del tramo terrestre del Terminal de Mollendo.</t>
  </si>
  <si>
    <t>Prueba hidrostática de 4 horas a las tuberías (de productos blancos o negros) del tramo terrestre de los Terminales de Pisco e Ilo (en orilla de playa).</t>
  </si>
  <si>
    <t>Prueba hidrostática de una (1) hora al sistema de recepción (Líneas 1, 2 o 3) del Terminal Mollendo.</t>
  </si>
  <si>
    <t>Prueba hidrostática de 1 hora al sistema de recepción (Líneas 1 o 2) de los Terminales de Pisco e Ilo.</t>
  </si>
  <si>
    <t>Prueba hidrostática de 8, 4 y 1 hora del sistema de recepción (Líneas 1, 2 o 3) del Terminal Mollendo.</t>
  </si>
  <si>
    <t>Prueba hidrostática de 8 y 1 hora del sistema de recepción (Líneas 1 o 2) de los Terminales de Pisco e Ilo.</t>
  </si>
  <si>
    <t>Inspección para búsqueda de cadenas, muertos, anclas, etc. en el fondo marino. Incluye equipamiento y personal de acuerdo a descripción</t>
  </si>
  <si>
    <t>Retiro y Montaje de componente del PLET - Valvula, Reducción y Carrete de Sacrificio  - tubería de productos Línea 1 - Línea 2 - Línea 3</t>
  </si>
  <si>
    <t>Retiro de Breakaway para Inspección Visual</t>
  </si>
  <si>
    <t>Informe de Inspección Bi-Anual del Sistema de Amarraderos Multiboyas (cuando corresponda)</t>
  </si>
  <si>
    <t>INFORME TECNICO</t>
  </si>
  <si>
    <r>
      <t xml:space="preserve"> </t>
    </r>
    <r>
      <rPr>
        <b/>
        <sz val="10"/>
        <rFont val="Calibri"/>
        <family val="2"/>
        <scheme val="minor"/>
      </rPr>
      <t>Gastos Administrativos y Generales</t>
    </r>
    <r>
      <rPr>
        <sz val="10"/>
        <rFont val="Calibri"/>
        <family val="2"/>
        <scheme val="minor"/>
      </rPr>
      <t xml:space="preserve"> (incluye los gastos a la Capitania de Puerto, Enapu, etc.)</t>
    </r>
  </si>
  <si>
    <t>%</t>
  </si>
  <si>
    <t xml:space="preserve">  Utilidad</t>
  </si>
  <si>
    <t>SERVICIO DEL MANTENIMIENTO</t>
  </si>
  <si>
    <t>RUTA</t>
  </si>
  <si>
    <t>TRAVESÍA</t>
  </si>
  <si>
    <t>COSTO DE STAND-BY</t>
  </si>
  <si>
    <t>TARIFA MTTO</t>
  </si>
  <si>
    <t>CANT ANUAL</t>
  </si>
  <si>
    <t>COSTO TOTAL ANUAL</t>
  </si>
  <si>
    <t>TARIFA TRAVESÍA</t>
  </si>
  <si>
    <t>COSTO DE STAND BY</t>
  </si>
  <si>
    <t>RESUMEN TARIFAS DE MANTENIMIENTO DE AMARRADEROS, TRAVESÍAS Y STAND BY</t>
  </si>
  <si>
    <t>Frecuencia de mantenimiento semestral en Mollendo</t>
  </si>
  <si>
    <t>Frecuencia de mantenimiento anual en los Terminales de Pisco e Ilo.</t>
  </si>
  <si>
    <t>Esta tarifa aplica cuando no se puedan ejecutar los trabajos debido a condiciones agresivas del mar que no permiten la ejecución de los trabajos de mantenimiento o por descarga de buques, una vez iniciado los trabajos en el Terminal</t>
  </si>
  <si>
    <t>CANT</t>
  </si>
  <si>
    <t>Glb</t>
  </si>
  <si>
    <t>Mantto Gral</t>
  </si>
  <si>
    <t>Insp_P.H</t>
  </si>
  <si>
    <t>SERVICIO</t>
  </si>
  <si>
    <t>Frecuencia de Inspección y Pruebas  en los Terminales de Pisco e Ilo.</t>
  </si>
  <si>
    <t>Transporte Terrestre de 01 cadena de rozadero de Mollendo a Pisco.</t>
  </si>
  <si>
    <t>TERMINAL PISCO</t>
  </si>
  <si>
    <t>TERMINAL ILO</t>
  </si>
  <si>
    <t>TERMINAL MOLLENDO</t>
  </si>
  <si>
    <t>P.U</t>
  </si>
  <si>
    <t>Callao- Pisco</t>
  </si>
  <si>
    <t>Pisco - Mollendo</t>
  </si>
  <si>
    <t>DISTANCIAS, TIEMPOS DE DESPLAZAMIENTOS (TRAVESÍAS) Y TIEMPOS DE TRABAJO EFECTIVO                          
DURANTE LOS MANTENIMIENTOS.</t>
  </si>
  <si>
    <t xml:space="preserve"> Mollendo - Ilo</t>
  </si>
  <si>
    <t>APENDICE N° 7.3</t>
  </si>
  <si>
    <t>Formato de Presentación de la Propuesta Técnica - Económica  - PRUEBAS HIDROSTÁTICAS</t>
  </si>
  <si>
    <r>
      <t xml:space="preserve">Prueba Hidrostática tubería submarina- Tubería de productos Línea 1 - Línea 2  (4 hrs).
</t>
    </r>
    <r>
      <rPr>
        <b/>
        <sz val="10"/>
        <rFont val="Calibri"/>
        <family val="2"/>
        <scheme val="minor"/>
      </rPr>
      <t>Incluye:</t>
    </r>
    <r>
      <rPr>
        <sz val="10"/>
        <rFont val="Calibri"/>
        <family val="2"/>
        <scheme val="minor"/>
      </rPr>
      <t xml:space="preserve">
Prueba hidrostática de Tren completo e inspección submarina de mangueras, boyas y boyarines</t>
    </r>
  </si>
  <si>
    <t>APENDICE N° 7.4</t>
  </si>
  <si>
    <t>Formato de Presentación de la Propuesta Técnica - Económica  - Costo Stand-by</t>
  </si>
  <si>
    <t>SISTEMA DE RECEPCIÓN</t>
  </si>
  <si>
    <t>TRAVESÍAS</t>
  </si>
  <si>
    <t>Aplica si iniciado el Mantenimiento Mayor:
- Braveza de mar
- Autoriza Petroperú por arribo de naves
No aplica en Servicio de Inspección y pruebas hidrostáticas</t>
  </si>
  <si>
    <t>Callao - Pisco</t>
  </si>
  <si>
    <t>Las tarifas totales estarán en función del monto por Terminal que se determina en los Apéndices 7.1, 7.2, 7.3 y 7.4</t>
  </si>
  <si>
    <t>+ IGV</t>
  </si>
  <si>
    <t>APÉNDICE 7.5 - RESUMEN DE COTIZACIÓN</t>
  </si>
  <si>
    <t>SERVICIOS COMPLEMENTARIOS (Estimado)</t>
  </si>
  <si>
    <t>COSTO TOTAL ANUAL S/</t>
  </si>
  <si>
    <t>TARIFA TRAVESÍA S/</t>
  </si>
  <si>
    <t>SUB TOTAL</t>
  </si>
  <si>
    <r>
      <rPr>
        <b/>
        <sz val="10.5"/>
        <rFont val="Calibri"/>
        <family val="2"/>
        <scheme val="minor"/>
      </rPr>
      <t>Incluye:</t>
    </r>
    <r>
      <rPr>
        <sz val="10.5"/>
        <rFont val="Calibri"/>
        <family val="2"/>
        <scheme val="minor"/>
      </rPr>
      <t xml:space="preserve"> 
Informe ejecutivo, protocolos (Firma original y sello del Residente), listado de materiales para la siguiente inspección que deberá proveer PETROPERÚ.</t>
    </r>
  </si>
  <si>
    <r>
      <t xml:space="preserve"> </t>
    </r>
    <r>
      <rPr>
        <b/>
        <sz val="10.5"/>
        <rFont val="Calibri"/>
        <family val="2"/>
        <scheme val="minor"/>
      </rPr>
      <t>Gastos Administrativos y Generales</t>
    </r>
    <r>
      <rPr>
        <sz val="10.5"/>
        <rFont val="Calibri"/>
        <family val="2"/>
        <scheme val="minor"/>
      </rPr>
      <t xml:space="preserve"> (incluye los gastos a la Capitania de Puerto, Enapu, etc.)</t>
    </r>
  </si>
  <si>
    <t>TOTAL S/</t>
  </si>
  <si>
    <t>PARCIAL
S/</t>
  </si>
  <si>
    <t>TOTAL ANUAL MANTENIMIENTO</t>
  </si>
  <si>
    <t>TOTAL ANUAL TRAVESÍA</t>
  </si>
  <si>
    <t>Stand-by</t>
  </si>
  <si>
    <t>TOTAL GENERAL</t>
  </si>
  <si>
    <t>NOTAS</t>
  </si>
  <si>
    <t>POSTOR:</t>
  </si>
  <si>
    <t>CONCEPTO</t>
  </si>
  <si>
    <t>TOTAL ANUAL STAND-BY</t>
  </si>
  <si>
    <t>Mollendo - Ilo</t>
  </si>
  <si>
    <t xml:space="preserve">POSTOR: </t>
  </si>
  <si>
    <t>[NOMBRE DEL POSTOR]</t>
  </si>
  <si>
    <t>Cuadro 2: Distancia marina entre Terminales</t>
  </si>
  <si>
    <t>Cuadro 1: Costos de Travesía</t>
  </si>
  <si>
    <t xml:space="preserve">APENDICE N° 7.2 - Formato de Presentación de la Propuesta Técnica - Económica </t>
  </si>
  <si>
    <t>TOTAL ANUAL TRAVESÍAS</t>
  </si>
  <si>
    <t>TOTAL PRUEBAS HIDROSTÁTICAS</t>
  </si>
  <si>
    <t>TOTAL STAND-BY</t>
  </si>
  <si>
    <t>P.U.</t>
  </si>
  <si>
    <t>Reemplazo de Boya de Amarre en Amarradero en cada Terminal (retiro y reinstalación)</t>
  </si>
  <si>
    <t>Transporte Terrestre de Boyas de Mollendo a Pisco</t>
  </si>
  <si>
    <t>Transporte Terrestre de Boyas de Mollendo a Ilo</t>
  </si>
  <si>
    <t>Instalación de Tren de Mangueras de Doble Carcaza en Amarradero Multiboyas</t>
  </si>
  <si>
    <t>Instalación de Breakaway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</si>
</sst>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0.0"/>
    <numFmt numFmtId="165" formatCode="_ * #,##0.00_ ;_ * \-#,##0.00_ ;_ * &quot;-&quot;??_ ;_ @_ "/>
    <numFmt numFmtId="166" formatCode="#,##0.0"/>
    <numFmt numFmtId="167" formatCode="_-[$S/-280A]* #,##0.00_-;\-[$S/-280A]* #,##0.00_-;_-[$S/-280A]* &quot;-&quot;??_-;_-@_-"/>
    <numFmt numFmtId="168" formatCode="[$$-240A]\ \ \ #,##0.00"/>
    <numFmt numFmtId="169" formatCode="#,##0.00_ ;\-#,##0.00\ 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1"/>
      <color theme="1"/>
      <name val="Arial"/>
      <family val="2"/>
    </font>
    <font>
      <b/>
      <u/>
      <sz val="14"/>
      <color theme="1"/>
      <name val="Arial"/>
      <family val="2"/>
    </font>
    <font>
      <i/>
      <sz val="10"/>
      <color theme="4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color theme="1"/>
      <name val="Arial"/>
      <family val="2"/>
    </font>
    <font>
      <sz val="12"/>
      <name val="Arial Narrow"/>
      <family val="2"/>
    </font>
    <font>
      <b/>
      <sz val="10.5"/>
      <name val="Calibri"/>
      <family val="2"/>
      <scheme val="minor"/>
    </font>
    <font>
      <sz val="10.5"/>
      <name val="Calibri"/>
      <family val="2"/>
      <scheme val="minor"/>
    </font>
    <font>
      <i/>
      <sz val="10"/>
      <color theme="8" tint="-0.499984740745262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1"/>
      <color theme="8" tint="-0.499984740745262"/>
      <name val="Arial"/>
      <family val="2"/>
    </font>
    <font>
      <b/>
      <i/>
      <sz val="12"/>
      <color theme="1"/>
      <name val="Calibri"/>
      <family val="2"/>
      <scheme val="minor"/>
    </font>
    <font>
      <b/>
      <i/>
      <sz val="14"/>
      <color theme="1"/>
      <name val="Arial"/>
      <family val="2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sz val="12"/>
      <color indexed="8"/>
      <name val="Calibri"/>
      <family val="2"/>
      <scheme val="minor"/>
    </font>
    <font>
      <b/>
      <sz val="9"/>
      <name val="Arial"/>
      <family val="2"/>
    </font>
    <font>
      <i/>
      <sz val="10"/>
      <color theme="8" tint="-0.499984740745262"/>
      <name val="Arial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9"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Alignment="1"/>
    <xf numFmtId="0" fontId="4" fillId="0" borderId="0" xfId="0" applyFont="1" applyBorder="1" applyAlignment="1">
      <alignment horizontal="center" vertical="center"/>
    </xf>
    <xf numFmtId="0" fontId="7" fillId="0" borderId="0" xfId="2" applyFont="1"/>
    <xf numFmtId="0" fontId="7" fillId="0" borderId="0" xfId="2" applyFont="1" applyAlignment="1">
      <alignment vertical="center" wrapText="1"/>
    </xf>
    <xf numFmtId="0" fontId="8" fillId="0" borderId="5" xfId="2" applyFont="1" applyBorder="1" applyAlignment="1">
      <alignment horizontal="left" vertical="center" wrapText="1"/>
    </xf>
    <xf numFmtId="0" fontId="7" fillId="0" borderId="5" xfId="2" applyFont="1" applyFill="1" applyBorder="1" applyAlignment="1">
      <alignment horizontal="left" vertical="center" wrapText="1"/>
    </xf>
    <xf numFmtId="165" fontId="7" fillId="0" borderId="5" xfId="3" applyFont="1" applyFill="1" applyBorder="1" applyAlignment="1">
      <alignment horizontal="right" vertical="center" wrapText="1"/>
    </xf>
    <xf numFmtId="165" fontId="7" fillId="0" borderId="2" xfId="3" applyFont="1" applyFill="1" applyBorder="1" applyAlignment="1">
      <alignment horizontal="right" vertical="center" wrapText="1"/>
    </xf>
    <xf numFmtId="165" fontId="7" fillId="0" borderId="3" xfId="3" applyFont="1" applyFill="1" applyBorder="1" applyAlignment="1">
      <alignment horizontal="right" vertical="center" wrapText="1"/>
    </xf>
    <xf numFmtId="0" fontId="7" fillId="0" borderId="5" xfId="2" applyFont="1" applyBorder="1" applyAlignment="1">
      <alignment horizontal="left" vertical="center" wrapText="1"/>
    </xf>
    <xf numFmtId="0" fontId="12" fillId="0" borderId="0" xfId="2" applyFont="1"/>
    <xf numFmtId="165" fontId="7" fillId="0" borderId="0" xfId="3" applyFont="1"/>
    <xf numFmtId="2" fontId="12" fillId="0" borderId="0" xfId="2" applyNumberFormat="1" applyFont="1" applyAlignment="1">
      <alignment horizontal="center" vertical="center"/>
    </xf>
    <xf numFmtId="2" fontId="7" fillId="0" borderId="0" xfId="2" applyNumberFormat="1" applyFont="1"/>
    <xf numFmtId="0" fontId="14" fillId="2" borderId="0" xfId="2" applyFont="1" applyFill="1"/>
    <xf numFmtId="0" fontId="5" fillId="0" borderId="0" xfId="2" applyFont="1"/>
    <xf numFmtId="0" fontId="15" fillId="3" borderId="0" xfId="2" applyFont="1" applyFill="1"/>
    <xf numFmtId="0" fontId="5" fillId="0" borderId="0" xfId="2"/>
    <xf numFmtId="0" fontId="5" fillId="0" borderId="0" xfId="2" applyBorder="1"/>
    <xf numFmtId="0" fontId="17" fillId="0" borderId="8" xfId="2" applyFont="1" applyBorder="1" applyAlignment="1">
      <alignment horizontal="center" vertical="center" wrapText="1"/>
    </xf>
    <xf numFmtId="0" fontId="17" fillId="0" borderId="9" xfId="2" applyFont="1" applyBorder="1" applyAlignment="1">
      <alignment horizontal="center" vertical="center" wrapText="1"/>
    </xf>
    <xf numFmtId="0" fontId="17" fillId="0" borderId="11" xfId="2" applyFont="1" applyBorder="1" applyAlignment="1">
      <alignment horizontal="center" vertical="center" wrapText="1"/>
    </xf>
    <xf numFmtId="0" fontId="17" fillId="0" borderId="0" xfId="2" applyFont="1" applyBorder="1" applyAlignment="1">
      <alignment horizontal="center" wrapText="1"/>
    </xf>
    <xf numFmtId="3" fontId="19" fillId="0" borderId="13" xfId="2" applyNumberFormat="1" applyFont="1" applyFill="1" applyBorder="1" applyAlignment="1">
      <alignment horizontal="center" vertical="center"/>
    </xf>
    <xf numFmtId="4" fontId="21" fillId="0" borderId="0" xfId="2" applyNumberFormat="1" applyFont="1" applyBorder="1"/>
    <xf numFmtId="4" fontId="5" fillId="0" borderId="0" xfId="2" applyNumberFormat="1" applyBorder="1"/>
    <xf numFmtId="4" fontId="22" fillId="0" borderId="0" xfId="2" applyNumberFormat="1" applyFont="1" applyBorder="1"/>
    <xf numFmtId="4" fontId="17" fillId="0" borderId="0" xfId="2" applyNumberFormat="1" applyFont="1" applyBorder="1"/>
    <xf numFmtId="0" fontId="18" fillId="0" borderId="0" xfId="2" applyFont="1" applyBorder="1" applyAlignment="1">
      <alignment horizontal="center"/>
    </xf>
    <xf numFmtId="4" fontId="18" fillId="0" borderId="0" xfId="2" applyNumberFormat="1" applyFont="1" applyFill="1" applyBorder="1" applyAlignment="1">
      <alignment horizontal="center"/>
    </xf>
    <xf numFmtId="3" fontId="18" fillId="0" borderId="0" xfId="2" applyNumberFormat="1" applyFont="1" applyBorder="1" applyAlignment="1">
      <alignment horizontal="center"/>
    </xf>
    <xf numFmtId="4" fontId="16" fillId="0" borderId="0" xfId="2" applyNumberFormat="1" applyFont="1" applyBorder="1" applyAlignment="1">
      <alignment horizontal="center"/>
    </xf>
    <xf numFmtId="0" fontId="5" fillId="0" borderId="0" xfId="2" applyBorder="1" applyAlignment="1">
      <alignment vertical="center"/>
    </xf>
    <xf numFmtId="9" fontId="5" fillId="0" borderId="0" xfId="2" applyNumberFormat="1" applyBorder="1" applyAlignment="1">
      <alignment vertical="center"/>
    </xf>
    <xf numFmtId="0" fontId="23" fillId="0" borderId="0" xfId="2" applyFont="1" applyFill="1" applyBorder="1" applyAlignment="1">
      <alignment horizontal="left" vertical="center"/>
    </xf>
    <xf numFmtId="0" fontId="23" fillId="0" borderId="0" xfId="2" applyFont="1"/>
    <xf numFmtId="0" fontId="23" fillId="0" borderId="0" xfId="2" applyFont="1" applyBorder="1"/>
    <xf numFmtId="10" fontId="23" fillId="0" borderId="0" xfId="2" applyNumberFormat="1" applyFont="1" applyBorder="1"/>
    <xf numFmtId="0" fontId="24" fillId="0" borderId="0" xfId="2" applyFont="1"/>
    <xf numFmtId="0" fontId="25" fillId="3" borderId="0" xfId="2" applyFont="1" applyFill="1"/>
    <xf numFmtId="0" fontId="18" fillId="0" borderId="22" xfId="2" applyFont="1" applyBorder="1" applyAlignment="1">
      <alignment horizontal="center" vertical="center"/>
    </xf>
    <xf numFmtId="0" fontId="18" fillId="0" borderId="30" xfId="2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5" fontId="20" fillId="0" borderId="28" xfId="3" applyFont="1" applyFill="1" applyBorder="1" applyAlignment="1">
      <alignment horizontal="center" vertical="center"/>
    </xf>
    <xf numFmtId="165" fontId="20" fillId="0" borderId="17" xfId="3" applyFont="1" applyFill="1" applyBorder="1" applyAlignment="1">
      <alignment horizontal="center" vertical="center"/>
    </xf>
    <xf numFmtId="4" fontId="12" fillId="0" borderId="40" xfId="2" applyNumberFormat="1" applyFont="1" applyFill="1" applyBorder="1" applyAlignment="1">
      <alignment horizontal="center" vertical="center" wrapText="1"/>
    </xf>
    <xf numFmtId="4" fontId="12" fillId="0" borderId="41" xfId="2" applyNumberFormat="1" applyFont="1" applyFill="1" applyBorder="1" applyAlignment="1">
      <alignment horizontal="center" vertical="center" wrapText="1"/>
    </xf>
    <xf numFmtId="165" fontId="7" fillId="0" borderId="42" xfId="3" applyFont="1" applyFill="1" applyBorder="1" applyAlignment="1">
      <alignment horizontal="right" vertical="center" wrapText="1"/>
    </xf>
    <xf numFmtId="165" fontId="7" fillId="0" borderId="44" xfId="3" applyFont="1" applyFill="1" applyBorder="1" applyAlignment="1">
      <alignment horizontal="right" vertical="center" wrapText="1"/>
    </xf>
    <xf numFmtId="164" fontId="10" fillId="0" borderId="40" xfId="2" applyNumberFormat="1" applyFont="1" applyBorder="1" applyAlignment="1">
      <alignment horizontal="center" vertical="center" wrapText="1"/>
    </xf>
    <xf numFmtId="0" fontId="12" fillId="0" borderId="40" xfId="2" applyFont="1" applyBorder="1" applyAlignment="1">
      <alignment horizontal="center" vertical="center" wrapText="1"/>
    </xf>
    <xf numFmtId="4" fontId="12" fillId="0" borderId="17" xfId="2" applyNumberFormat="1" applyFont="1" applyFill="1" applyBorder="1" applyAlignment="1">
      <alignment horizontal="center" vertical="center" wrapText="1"/>
    </xf>
    <xf numFmtId="0" fontId="12" fillId="0" borderId="41" xfId="2" applyFont="1" applyFill="1" applyBorder="1" applyAlignment="1">
      <alignment horizontal="center" vertical="center" wrapText="1"/>
    </xf>
    <xf numFmtId="4" fontId="12" fillId="0" borderId="42" xfId="2" applyNumberFormat="1" applyFont="1" applyFill="1" applyBorder="1" applyAlignment="1">
      <alignment horizontal="center" vertical="center" wrapText="1"/>
    </xf>
    <xf numFmtId="164" fontId="10" fillId="0" borderId="40" xfId="2" applyNumberFormat="1" applyFont="1" applyFill="1" applyBorder="1" applyAlignment="1">
      <alignment horizontal="center" vertical="center" wrapText="1"/>
    </xf>
    <xf numFmtId="2" fontId="12" fillId="0" borderId="40" xfId="2" applyNumberFormat="1" applyFont="1" applyBorder="1" applyAlignment="1">
      <alignment horizontal="center" vertical="center" wrapText="1"/>
    </xf>
    <xf numFmtId="2" fontId="12" fillId="0" borderId="40" xfId="2" applyNumberFormat="1" applyFont="1" applyFill="1" applyBorder="1" applyAlignment="1">
      <alignment horizontal="center" vertical="center" wrapText="1"/>
    </xf>
    <xf numFmtId="2" fontId="12" fillId="0" borderId="41" xfId="2" applyNumberFormat="1" applyFont="1" applyBorder="1" applyAlignment="1">
      <alignment horizontal="center" vertical="center" wrapText="1"/>
    </xf>
    <xf numFmtId="166" fontId="10" fillId="0" borderId="40" xfId="2" applyNumberFormat="1" applyFont="1" applyBorder="1" applyAlignment="1">
      <alignment horizontal="center" vertical="center" wrapText="1"/>
    </xf>
    <xf numFmtId="0" fontId="12" fillId="0" borderId="24" xfId="2" applyFont="1" applyBorder="1" applyAlignment="1">
      <alignment horizontal="center" vertical="center" wrapText="1"/>
    </xf>
    <xf numFmtId="0" fontId="12" fillId="0" borderId="24" xfId="2" applyFont="1" applyBorder="1" applyAlignment="1">
      <alignment vertical="center" wrapText="1"/>
    </xf>
    <xf numFmtId="164" fontId="10" fillId="0" borderId="15" xfId="2" applyNumberFormat="1" applyFont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2" fontId="11" fillId="0" borderId="11" xfId="2" applyNumberFormat="1" applyFont="1" applyFill="1" applyBorder="1" applyAlignment="1">
      <alignment horizontal="center" vertical="center" wrapText="1"/>
    </xf>
    <xf numFmtId="2" fontId="11" fillId="0" borderId="8" xfId="2" applyNumberFormat="1" applyFont="1" applyFill="1" applyBorder="1" applyAlignment="1">
      <alignment horizontal="center" vertical="center" wrapText="1"/>
    </xf>
    <xf numFmtId="2" fontId="9" fillId="0" borderId="10" xfId="2" applyNumberFormat="1" applyFont="1" applyFill="1" applyBorder="1" applyAlignment="1">
      <alignment horizontal="center" vertical="center" wrapText="1"/>
    </xf>
    <xf numFmtId="2" fontId="9" fillId="0" borderId="11" xfId="2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8" fillId="0" borderId="5" xfId="2" applyFont="1" applyFill="1" applyBorder="1" applyAlignment="1">
      <alignment horizontal="left" vertical="center" wrapText="1"/>
    </xf>
    <xf numFmtId="4" fontId="12" fillId="3" borderId="1" xfId="2" applyNumberFormat="1" applyFont="1" applyFill="1" applyBorder="1" applyAlignment="1">
      <alignment horizontal="center" vertical="center" wrapText="1"/>
    </xf>
    <xf numFmtId="4" fontId="12" fillId="3" borderId="2" xfId="2" applyNumberFormat="1" applyFont="1" applyFill="1" applyBorder="1" applyAlignment="1">
      <alignment horizontal="center" vertical="center" wrapText="1"/>
    </xf>
    <xf numFmtId="165" fontId="7" fillId="3" borderId="2" xfId="3" applyFont="1" applyFill="1" applyBorder="1" applyAlignment="1">
      <alignment horizontal="right" vertical="center" wrapText="1"/>
    </xf>
    <xf numFmtId="165" fontId="7" fillId="3" borderId="42" xfId="3" applyFont="1" applyFill="1" applyBorder="1" applyAlignment="1">
      <alignment horizontal="right" vertical="center" wrapText="1"/>
    </xf>
    <xf numFmtId="4" fontId="12" fillId="4" borderId="38" xfId="2" applyNumberFormat="1" applyFont="1" applyFill="1" applyBorder="1" applyAlignment="1">
      <alignment horizontal="center" vertical="center" wrapText="1"/>
    </xf>
    <xf numFmtId="165" fontId="7" fillId="4" borderId="38" xfId="3" applyFont="1" applyFill="1" applyBorder="1" applyAlignment="1">
      <alignment horizontal="right" vertical="center" wrapText="1"/>
    </xf>
    <xf numFmtId="165" fontId="7" fillId="4" borderId="39" xfId="3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5" fontId="7" fillId="7" borderId="17" xfId="3" applyFont="1" applyFill="1" applyBorder="1" applyAlignment="1">
      <alignment horizontal="right" vertical="center" wrapText="1"/>
    </xf>
    <xf numFmtId="165" fontId="7" fillId="0" borderId="17" xfId="3" applyFont="1" applyFill="1" applyBorder="1" applyAlignment="1">
      <alignment horizontal="right" vertical="center" wrapText="1"/>
    </xf>
    <xf numFmtId="9" fontId="12" fillId="0" borderId="17" xfId="4" applyFont="1" applyFill="1" applyBorder="1" applyAlignment="1">
      <alignment horizontal="center" vertical="center" wrapText="1"/>
    </xf>
    <xf numFmtId="4" fontId="7" fillId="0" borderId="17" xfId="2" applyNumberFormat="1" applyFont="1" applyFill="1" applyBorder="1" applyAlignment="1">
      <alignment horizontal="center" vertical="center" wrapText="1"/>
    </xf>
    <xf numFmtId="4" fontId="7" fillId="0" borderId="40" xfId="2" applyNumberFormat="1" applyFont="1" applyFill="1" applyBorder="1" applyAlignment="1">
      <alignment horizontal="center" vertical="center" wrapText="1"/>
    </xf>
    <xf numFmtId="4" fontId="7" fillId="0" borderId="41" xfId="2" applyNumberFormat="1" applyFont="1" applyFill="1" applyBorder="1" applyAlignment="1">
      <alignment horizontal="center" vertical="center" wrapText="1"/>
    </xf>
    <xf numFmtId="9" fontId="7" fillId="0" borderId="17" xfId="4" applyFont="1" applyFill="1" applyBorder="1" applyAlignment="1">
      <alignment horizontal="center" vertical="center" wrapText="1"/>
    </xf>
    <xf numFmtId="10" fontId="7" fillId="0" borderId="40" xfId="1" applyNumberFormat="1" applyFont="1" applyFill="1" applyBorder="1" applyAlignment="1">
      <alignment horizontal="center" vertical="center" wrapText="1"/>
    </xf>
    <xf numFmtId="0" fontId="17" fillId="0" borderId="0" xfId="2" quotePrefix="1" applyFont="1" applyAlignment="1">
      <alignment horizontal="center" vertical="center"/>
    </xf>
    <xf numFmtId="43" fontId="7" fillId="0" borderId="17" xfId="5" applyNumberFormat="1" applyFont="1" applyFill="1" applyBorder="1" applyAlignment="1">
      <alignment horizontal="right" vertical="center" wrapText="1"/>
    </xf>
    <xf numFmtId="167" fontId="8" fillId="7" borderId="16" xfId="2" applyNumberFormat="1" applyFont="1" applyFill="1" applyBorder="1" applyAlignment="1">
      <alignment vertical="center"/>
    </xf>
    <xf numFmtId="0" fontId="7" fillId="0" borderId="41" xfId="2" applyFont="1" applyBorder="1" applyAlignment="1">
      <alignment vertical="center" wrapText="1"/>
    </xf>
    <xf numFmtId="167" fontId="8" fillId="5" borderId="18" xfId="2" applyNumberFormat="1" applyFont="1" applyFill="1" applyBorder="1" applyAlignment="1">
      <alignment vertical="center"/>
    </xf>
    <xf numFmtId="167" fontId="29" fillId="8" borderId="4" xfId="2" applyNumberFormat="1" applyFont="1" applyFill="1" applyBorder="1" applyAlignment="1">
      <alignment vertical="center"/>
    </xf>
    <xf numFmtId="0" fontId="10" fillId="7" borderId="8" xfId="2" applyFont="1" applyFill="1" applyBorder="1" applyAlignment="1">
      <alignment horizontal="center" vertical="center" wrapText="1"/>
    </xf>
    <xf numFmtId="0" fontId="8" fillId="7" borderId="10" xfId="2" applyFont="1" applyFill="1" applyBorder="1" applyAlignment="1">
      <alignment horizontal="center" vertical="center" wrapText="1"/>
    </xf>
    <xf numFmtId="2" fontId="11" fillId="7" borderId="11" xfId="2" applyNumberFormat="1" applyFont="1" applyFill="1" applyBorder="1" applyAlignment="1">
      <alignment horizontal="center" vertical="center" wrapText="1"/>
    </xf>
    <xf numFmtId="2" fontId="11" fillId="7" borderId="8" xfId="2" applyNumberFormat="1" applyFont="1" applyFill="1" applyBorder="1" applyAlignment="1">
      <alignment horizontal="center" vertical="center" wrapText="1"/>
    </xf>
    <xf numFmtId="2" fontId="9" fillId="7" borderId="10" xfId="2" applyNumberFormat="1" applyFont="1" applyFill="1" applyBorder="1" applyAlignment="1">
      <alignment horizontal="center" vertical="center" wrapText="1"/>
    </xf>
    <xf numFmtId="2" fontId="9" fillId="7" borderId="11" xfId="2" applyNumberFormat="1" applyFont="1" applyFill="1" applyBorder="1" applyAlignment="1">
      <alignment horizontal="center" vertical="center" wrapText="1"/>
    </xf>
    <xf numFmtId="168" fontId="31" fillId="0" borderId="0" xfId="2" applyNumberFormat="1" applyFont="1"/>
    <xf numFmtId="0" fontId="18" fillId="0" borderId="7" xfId="2" applyFont="1" applyBorder="1" applyAlignment="1">
      <alignment horizontal="center" vertical="center"/>
    </xf>
    <xf numFmtId="0" fontId="18" fillId="0" borderId="12" xfId="2" applyFont="1" applyBorder="1" applyAlignment="1">
      <alignment horizontal="center" vertical="center"/>
    </xf>
    <xf numFmtId="0" fontId="18" fillId="0" borderId="21" xfId="2" applyFont="1" applyBorder="1" applyAlignment="1">
      <alignment horizontal="center" vertical="center"/>
    </xf>
    <xf numFmtId="165" fontId="20" fillId="7" borderId="14" xfId="3" applyNumberFormat="1" applyFont="1" applyFill="1" applyBorder="1" applyAlignment="1">
      <alignment horizontal="center" vertical="center"/>
    </xf>
    <xf numFmtId="0" fontId="12" fillId="0" borderId="26" xfId="2" applyFont="1" applyBorder="1"/>
    <xf numFmtId="2" fontId="12" fillId="0" borderId="26" xfId="2" applyNumberFormat="1" applyFont="1" applyBorder="1" applyAlignment="1">
      <alignment horizontal="center" vertical="center"/>
    </xf>
    <xf numFmtId="2" fontId="7" fillId="0" borderId="20" xfId="2" applyNumberFormat="1" applyFont="1" applyBorder="1"/>
    <xf numFmtId="2" fontId="10" fillId="0" borderId="26" xfId="2" applyNumberFormat="1" applyFont="1" applyFill="1" applyBorder="1" applyAlignment="1">
      <alignment horizontal="center" vertical="center"/>
    </xf>
    <xf numFmtId="2" fontId="8" fillId="0" borderId="20" xfId="2" applyNumberFormat="1" applyFont="1" applyBorder="1" applyAlignment="1">
      <alignment vertical="center"/>
    </xf>
    <xf numFmtId="2" fontId="10" fillId="0" borderId="26" xfId="2" applyNumberFormat="1" applyFont="1" applyBorder="1" applyAlignment="1">
      <alignment horizontal="center" vertical="center"/>
    </xf>
    <xf numFmtId="2" fontId="12" fillId="0" borderId="47" xfId="2" applyNumberFormat="1" applyFont="1" applyBorder="1" applyAlignment="1">
      <alignment horizontal="center" vertical="center"/>
    </xf>
    <xf numFmtId="9" fontId="12" fillId="0" borderId="41" xfId="4" applyFont="1" applyFill="1" applyBorder="1" applyAlignment="1">
      <alignment horizontal="center" vertical="center" wrapText="1"/>
    </xf>
    <xf numFmtId="9" fontId="7" fillId="0" borderId="3" xfId="1" applyFont="1" applyFill="1" applyBorder="1" applyAlignment="1">
      <alignment horizontal="right" vertical="center" wrapText="1"/>
    </xf>
    <xf numFmtId="4" fontId="12" fillId="4" borderId="41" xfId="2" applyNumberFormat="1" applyFont="1" applyFill="1" applyBorder="1" applyAlignment="1">
      <alignment horizontal="center" vertical="center" wrapText="1"/>
    </xf>
    <xf numFmtId="165" fontId="7" fillId="4" borderId="2" xfId="3" applyFont="1" applyFill="1" applyBorder="1" applyAlignment="1">
      <alignment horizontal="right" vertical="center" wrapText="1"/>
    </xf>
    <xf numFmtId="165" fontId="7" fillId="4" borderId="42" xfId="3" applyFont="1" applyFill="1" applyBorder="1" applyAlignment="1">
      <alignment horizontal="right" vertical="center" wrapText="1"/>
    </xf>
    <xf numFmtId="4" fontId="12" fillId="4" borderId="37" xfId="2" applyNumberFormat="1" applyFont="1" applyFill="1" applyBorder="1" applyAlignment="1">
      <alignment horizontal="center" vertical="center" wrapText="1"/>
    </xf>
    <xf numFmtId="0" fontId="33" fillId="0" borderId="5" xfId="2" applyFont="1" applyFill="1" applyBorder="1" applyAlignment="1">
      <alignment horizontal="left" vertical="center" wrapText="1"/>
    </xf>
    <xf numFmtId="0" fontId="33" fillId="0" borderId="5" xfId="2" applyFont="1" applyBorder="1" applyAlignment="1">
      <alignment vertical="center" wrapText="1"/>
    </xf>
    <xf numFmtId="0" fontId="33" fillId="0" borderId="2" xfId="2" applyFont="1" applyFill="1" applyBorder="1" applyAlignment="1">
      <alignment horizontal="left" vertical="center" wrapText="1"/>
    </xf>
    <xf numFmtId="0" fontId="32" fillId="0" borderId="5" xfId="2" applyFont="1" applyBorder="1" applyAlignment="1">
      <alignment horizontal="left" vertical="center" wrapText="1"/>
    </xf>
    <xf numFmtId="0" fontId="33" fillId="3" borderId="5" xfId="2" applyFont="1" applyFill="1" applyBorder="1" applyAlignment="1">
      <alignment horizontal="left" vertical="center" wrapText="1"/>
    </xf>
    <xf numFmtId="0" fontId="33" fillId="0" borderId="5" xfId="2" applyFont="1" applyBorder="1" applyAlignment="1">
      <alignment horizontal="left" vertical="center" wrapText="1"/>
    </xf>
    <xf numFmtId="0" fontId="32" fillId="0" borderId="1" xfId="2" applyFont="1" applyBorder="1" applyAlignment="1">
      <alignment horizontal="center" vertical="center" wrapText="1"/>
    </xf>
    <xf numFmtId="0" fontId="32" fillId="0" borderId="46" xfId="2" applyFont="1" applyBorder="1" applyAlignment="1">
      <alignment horizontal="center" vertical="center"/>
    </xf>
    <xf numFmtId="0" fontId="32" fillId="0" borderId="45" xfId="2" applyFont="1" applyBorder="1" applyAlignment="1">
      <alignment vertical="center" wrapText="1"/>
    </xf>
    <xf numFmtId="0" fontId="32" fillId="0" borderId="39" xfId="2" applyFont="1" applyBorder="1" applyAlignment="1">
      <alignment vertical="center" wrapText="1"/>
    </xf>
    <xf numFmtId="0" fontId="32" fillId="0" borderId="1" xfId="2" applyFont="1" applyBorder="1" applyAlignment="1">
      <alignment vertical="center" wrapText="1"/>
    </xf>
    <xf numFmtId="0" fontId="32" fillId="0" borderId="42" xfId="2" applyFont="1" applyBorder="1" applyAlignment="1">
      <alignment vertical="center" wrapText="1"/>
    </xf>
    <xf numFmtId="10" fontId="34" fillId="6" borderId="5" xfId="4" applyNumberFormat="1" applyFont="1" applyFill="1" applyBorder="1" applyAlignment="1">
      <alignment horizontal="right" vertical="center" wrapText="1"/>
    </xf>
    <xf numFmtId="0" fontId="26" fillId="3" borderId="0" xfId="2" applyFont="1" applyFill="1" applyAlignment="1"/>
    <xf numFmtId="0" fontId="14" fillId="2" borderId="0" xfId="2" applyFont="1" applyFill="1" applyAlignment="1"/>
    <xf numFmtId="0" fontId="18" fillId="0" borderId="0" xfId="2" applyFont="1" applyFill="1" applyBorder="1" applyAlignment="1">
      <alignment horizontal="center" vertical="center"/>
    </xf>
    <xf numFmtId="3" fontId="18" fillId="0" borderId="0" xfId="2" applyNumberFormat="1" applyFont="1" applyFill="1" applyBorder="1" applyAlignment="1">
      <alignment horizontal="center" vertical="center"/>
    </xf>
    <xf numFmtId="167" fontId="13" fillId="5" borderId="50" xfId="2" applyNumberFormat="1" applyFont="1" applyFill="1" applyBorder="1" applyAlignment="1">
      <alignment vertical="center"/>
    </xf>
    <xf numFmtId="0" fontId="18" fillId="0" borderId="24" xfId="2" applyFont="1" applyBorder="1" applyAlignment="1">
      <alignment horizontal="center" vertical="center"/>
    </xf>
    <xf numFmtId="3" fontId="19" fillId="0" borderId="0" xfId="2" applyNumberFormat="1" applyFont="1" applyFill="1" applyBorder="1" applyAlignment="1">
      <alignment horizontal="center" vertical="center"/>
    </xf>
    <xf numFmtId="165" fontId="20" fillId="0" borderId="44" xfId="3" applyFont="1" applyFill="1" applyBorder="1" applyAlignment="1">
      <alignment horizontal="center" vertical="center"/>
    </xf>
    <xf numFmtId="3" fontId="19" fillId="0" borderId="36" xfId="2" applyNumberFormat="1" applyFont="1" applyFill="1" applyBorder="1" applyAlignment="1">
      <alignment horizontal="center" vertical="center"/>
    </xf>
    <xf numFmtId="3" fontId="19" fillId="0" borderId="38" xfId="2" applyNumberFormat="1" applyFont="1" applyFill="1" applyBorder="1" applyAlignment="1">
      <alignment horizontal="center" vertical="center"/>
    </xf>
    <xf numFmtId="165" fontId="20" fillId="0" borderId="52" xfId="3" applyFont="1" applyFill="1" applyBorder="1" applyAlignment="1">
      <alignment horizontal="center" vertical="center"/>
    </xf>
    <xf numFmtId="165" fontId="20" fillId="7" borderId="31" xfId="3" applyNumberFormat="1" applyFont="1" applyFill="1" applyBorder="1" applyAlignment="1">
      <alignment horizontal="center" vertical="center"/>
    </xf>
    <xf numFmtId="165" fontId="20" fillId="0" borderId="11" xfId="3" applyFont="1" applyFill="1" applyBorder="1" applyAlignment="1">
      <alignment horizontal="center" vertical="center"/>
    </xf>
    <xf numFmtId="0" fontId="18" fillId="0" borderId="48" xfId="2" applyFont="1" applyBorder="1" applyAlignment="1">
      <alignment horizontal="center" vertical="center"/>
    </xf>
    <xf numFmtId="3" fontId="19" fillId="0" borderId="5" xfId="2" applyNumberFormat="1" applyFont="1" applyFill="1" applyBorder="1" applyAlignment="1">
      <alignment horizontal="center" vertical="center"/>
    </xf>
    <xf numFmtId="165" fontId="20" fillId="0" borderId="17" xfId="3" applyFont="1" applyFill="1" applyBorder="1" applyAlignment="1">
      <alignment vertical="center"/>
    </xf>
    <xf numFmtId="0" fontId="18" fillId="0" borderId="0" xfId="2" applyFont="1" applyBorder="1" applyAlignment="1">
      <alignment horizontal="left"/>
    </xf>
    <xf numFmtId="0" fontId="18" fillId="0" borderId="26" xfId="2" applyFont="1" applyFill="1" applyBorder="1" applyAlignment="1">
      <alignment horizontal="center" vertical="center"/>
    </xf>
    <xf numFmtId="3" fontId="19" fillId="0" borderId="56" xfId="2" applyNumberFormat="1" applyFont="1" applyFill="1" applyBorder="1" applyAlignment="1">
      <alignment horizontal="center" vertical="center"/>
    </xf>
    <xf numFmtId="167" fontId="13" fillId="0" borderId="0" xfId="2" applyNumberFormat="1" applyFont="1" applyFill="1" applyBorder="1" applyAlignment="1">
      <alignment vertical="center"/>
    </xf>
    <xf numFmtId="0" fontId="18" fillId="0" borderId="37" xfId="2" applyFont="1" applyFill="1" applyBorder="1" applyAlignment="1">
      <alignment horizontal="center" vertical="center"/>
    </xf>
    <xf numFmtId="0" fontId="18" fillId="0" borderId="41" xfId="2" applyFont="1" applyFill="1" applyBorder="1" applyAlignment="1">
      <alignment horizontal="center" vertical="center"/>
    </xf>
    <xf numFmtId="0" fontId="17" fillId="0" borderId="35" xfId="2" applyFont="1" applyBorder="1" applyAlignment="1">
      <alignment horizontal="center" vertical="center" wrapText="1"/>
    </xf>
    <xf numFmtId="0" fontId="18" fillId="0" borderId="30" xfId="2" applyFont="1" applyFill="1" applyBorder="1" applyAlignment="1">
      <alignment horizontal="center" vertical="center"/>
    </xf>
    <xf numFmtId="0" fontId="18" fillId="0" borderId="48" xfId="2" applyFont="1" applyFill="1" applyBorder="1" applyAlignment="1">
      <alignment horizontal="center" vertical="center"/>
    </xf>
    <xf numFmtId="0" fontId="18" fillId="0" borderId="7" xfId="2" applyFont="1" applyFill="1" applyBorder="1" applyAlignment="1">
      <alignment horizontal="center" vertical="center"/>
    </xf>
    <xf numFmtId="0" fontId="17" fillId="0" borderId="34" xfId="2" applyFont="1" applyBorder="1" applyAlignment="1">
      <alignment horizontal="center" vertical="center" wrapText="1"/>
    </xf>
    <xf numFmtId="0" fontId="18" fillId="0" borderId="57" xfId="2" applyFont="1" applyFill="1" applyBorder="1" applyAlignment="1">
      <alignment horizontal="center" vertical="center"/>
    </xf>
    <xf numFmtId="0" fontId="18" fillId="0" borderId="3" xfId="2" applyFont="1" applyFill="1" applyBorder="1" applyAlignment="1">
      <alignment horizontal="center" vertical="center"/>
    </xf>
    <xf numFmtId="0" fontId="18" fillId="0" borderId="33" xfId="2" applyFont="1" applyFill="1" applyBorder="1" applyAlignment="1">
      <alignment horizontal="center" vertical="center"/>
    </xf>
    <xf numFmtId="0" fontId="20" fillId="0" borderId="0" xfId="2" applyFont="1"/>
    <xf numFmtId="0" fontId="20" fillId="0" borderId="0" xfId="2" applyFont="1" applyBorder="1" applyAlignment="1">
      <alignment vertical="center"/>
    </xf>
    <xf numFmtId="9" fontId="20" fillId="0" borderId="0" xfId="2" applyNumberFormat="1" applyFont="1" applyBorder="1" applyAlignment="1">
      <alignment vertical="center"/>
    </xf>
    <xf numFmtId="0" fontId="18" fillId="0" borderId="0" xfId="2" quotePrefix="1" applyFont="1" applyAlignment="1">
      <alignment horizontal="center" vertical="center"/>
    </xf>
    <xf numFmtId="0" fontId="20" fillId="0" borderId="0" xfId="2" applyFont="1" applyBorder="1"/>
    <xf numFmtId="0" fontId="36" fillId="3" borderId="0" xfId="2" applyFont="1" applyFill="1" applyAlignment="1">
      <alignment horizontal="right" vertical="center"/>
    </xf>
    <xf numFmtId="0" fontId="3" fillId="0" borderId="0" xfId="0" applyFont="1" applyBorder="1" applyAlignment="1">
      <alignment horizontal="right" vertical="center" wrapText="1"/>
    </xf>
    <xf numFmtId="4" fontId="18" fillId="0" borderId="0" xfId="2" applyNumberFormat="1" applyFont="1" applyFill="1" applyBorder="1" applyAlignment="1">
      <alignment horizontal="right" vertical="center"/>
    </xf>
    <xf numFmtId="0" fontId="0" fillId="0" borderId="0" xfId="0" applyFill="1"/>
    <xf numFmtId="0" fontId="6" fillId="3" borderId="20" xfId="2" applyFont="1" applyFill="1" applyBorder="1" applyAlignment="1">
      <alignment vertical="center"/>
    </xf>
    <xf numFmtId="0" fontId="6" fillId="3" borderId="20" xfId="2" applyFont="1" applyFill="1" applyBorder="1" applyAlignment="1">
      <alignment horizontal="right" vertical="center"/>
    </xf>
    <xf numFmtId="0" fontId="6" fillId="3" borderId="0" xfId="2" applyFont="1" applyFill="1" applyBorder="1" applyAlignment="1">
      <alignment horizontal="center" vertical="center"/>
    </xf>
    <xf numFmtId="0" fontId="40" fillId="3" borderId="0" xfId="2" applyFont="1" applyFill="1" applyBorder="1" applyAlignment="1">
      <alignment horizontal="center" vertical="center"/>
    </xf>
    <xf numFmtId="0" fontId="41" fillId="0" borderId="0" xfId="0" applyFont="1"/>
    <xf numFmtId="0" fontId="40" fillId="3" borderId="0" xfId="2" applyFont="1" applyFill="1" applyBorder="1" applyAlignment="1">
      <alignment horizontal="right" vertical="center"/>
    </xf>
    <xf numFmtId="0" fontId="40" fillId="3" borderId="0" xfId="2" applyFont="1" applyFill="1" applyBorder="1" applyAlignment="1">
      <alignment horizontal="left" vertical="center"/>
    </xf>
    <xf numFmtId="4" fontId="37" fillId="0" borderId="0" xfId="2" applyNumberFormat="1" applyFont="1" applyFill="1" applyBorder="1" applyAlignment="1">
      <alignment vertical="center"/>
    </xf>
    <xf numFmtId="4" fontId="38" fillId="3" borderId="20" xfId="2" quotePrefix="1" applyNumberFormat="1" applyFont="1" applyFill="1" applyBorder="1" applyAlignment="1">
      <alignment vertical="center"/>
    </xf>
    <xf numFmtId="0" fontId="13" fillId="0" borderId="45" xfId="2" applyFont="1" applyBorder="1" applyAlignment="1">
      <alignment vertical="center" wrapText="1"/>
    </xf>
    <xf numFmtId="0" fontId="13" fillId="0" borderId="38" xfId="2" applyFont="1" applyBorder="1" applyAlignment="1">
      <alignment vertical="center" wrapText="1"/>
    </xf>
    <xf numFmtId="4" fontId="38" fillId="3" borderId="0" xfId="2" applyNumberFormat="1" applyFont="1" applyFill="1" applyBorder="1" applyAlignment="1">
      <alignment vertical="center"/>
    </xf>
    <xf numFmtId="4" fontId="39" fillId="3" borderId="0" xfId="2" applyNumberFormat="1" applyFont="1" applyFill="1" applyAlignment="1">
      <alignment vertical="center"/>
    </xf>
    <xf numFmtId="0" fontId="39" fillId="3" borderId="0" xfId="2" applyFont="1" applyFill="1" applyAlignment="1">
      <alignment vertical="center"/>
    </xf>
    <xf numFmtId="164" fontId="10" fillId="0" borderId="51" xfId="2" applyNumberFormat="1" applyFont="1" applyBorder="1" applyAlignment="1">
      <alignment horizontal="center" vertical="center" wrapText="1"/>
    </xf>
    <xf numFmtId="0" fontId="8" fillId="0" borderId="56" xfId="2" applyFont="1" applyBorder="1" applyAlignment="1">
      <alignment horizontal="left" vertical="center" wrapText="1"/>
    </xf>
    <xf numFmtId="4" fontId="12" fillId="4" borderId="52" xfId="2" applyNumberFormat="1" applyFont="1" applyFill="1" applyBorder="1" applyAlignment="1">
      <alignment horizontal="center" vertical="center" wrapText="1"/>
    </xf>
    <xf numFmtId="4" fontId="12" fillId="4" borderId="51" xfId="2" applyNumberFormat="1" applyFont="1" applyFill="1" applyBorder="1" applyAlignment="1">
      <alignment horizontal="center" vertical="center" wrapText="1"/>
    </xf>
    <xf numFmtId="165" fontId="7" fillId="4" borderId="56" xfId="3" applyFont="1" applyFill="1" applyBorder="1" applyAlignment="1">
      <alignment horizontal="right" vertical="center" wrapText="1"/>
    </xf>
    <xf numFmtId="165" fontId="7" fillId="4" borderId="52" xfId="3" applyFont="1" applyFill="1" applyBorder="1" applyAlignment="1">
      <alignment horizontal="right" vertical="center" wrapText="1"/>
    </xf>
    <xf numFmtId="0" fontId="8" fillId="0" borderId="46" xfId="2" applyFont="1" applyBorder="1" applyAlignment="1">
      <alignment horizontal="left" vertical="center" wrapText="1"/>
    </xf>
    <xf numFmtId="0" fontId="0" fillId="0" borderId="9" xfId="0" applyBorder="1"/>
    <xf numFmtId="0" fontId="0" fillId="0" borderId="35" xfId="0" applyBorder="1"/>
    <xf numFmtId="0" fontId="0" fillId="0" borderId="46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12" fillId="0" borderId="43" xfId="2" applyFont="1" applyBorder="1" applyAlignment="1">
      <alignment horizontal="center" vertical="center" wrapText="1"/>
    </xf>
    <xf numFmtId="0" fontId="12" fillId="0" borderId="25" xfId="2" applyFont="1" applyBorder="1" applyAlignment="1">
      <alignment horizontal="center" vertical="center" wrapText="1"/>
    </xf>
    <xf numFmtId="0" fontId="0" fillId="0" borderId="29" xfId="0" applyBorder="1"/>
    <xf numFmtId="165" fontId="7" fillId="4" borderId="54" xfId="3" applyFont="1" applyFill="1" applyBorder="1" applyAlignment="1">
      <alignment horizontal="right" vertical="center" wrapText="1"/>
    </xf>
    <xf numFmtId="4" fontId="34" fillId="6" borderId="5" xfId="2" applyNumberFormat="1" applyFont="1" applyFill="1" applyBorder="1" applyAlignment="1">
      <alignment vertical="center"/>
    </xf>
    <xf numFmtId="169" fontId="27" fillId="6" borderId="5" xfId="3" applyNumberFormat="1" applyFont="1" applyFill="1" applyBorder="1" applyAlignment="1">
      <alignment horizontal="right" vertical="center" wrapText="1"/>
    </xf>
    <xf numFmtId="0" fontId="0" fillId="0" borderId="0" xfId="0" applyFill="1" applyAlignment="1"/>
    <xf numFmtId="165" fontId="20" fillId="0" borderId="51" xfId="3" applyNumberFormat="1" applyFont="1" applyFill="1" applyBorder="1" applyAlignment="1">
      <alignment horizontal="right" vertical="center"/>
    </xf>
    <xf numFmtId="165" fontId="20" fillId="0" borderId="15" xfId="3" applyNumberFormat="1" applyFont="1" applyFill="1" applyBorder="1" applyAlignment="1">
      <alignment horizontal="right" vertical="center"/>
    </xf>
    <xf numFmtId="165" fontId="20" fillId="0" borderId="25" xfId="3" applyNumberFormat="1" applyFont="1" applyFill="1" applyBorder="1" applyAlignment="1">
      <alignment horizontal="right" vertical="center"/>
    </xf>
    <xf numFmtId="165" fontId="20" fillId="0" borderId="40" xfId="3" applyNumberFormat="1" applyFont="1" applyFill="1" applyBorder="1" applyAlignment="1">
      <alignment vertical="center"/>
    </xf>
    <xf numFmtId="165" fontId="5" fillId="0" borderId="23" xfId="2" applyNumberFormat="1" applyBorder="1"/>
    <xf numFmtId="165" fontId="20" fillId="7" borderId="17" xfId="3" applyNumberFormat="1" applyFont="1" applyFill="1" applyBorder="1" applyAlignment="1">
      <alignment vertical="center"/>
    </xf>
    <xf numFmtId="165" fontId="5" fillId="0" borderId="16" xfId="2" applyNumberFormat="1" applyBorder="1"/>
    <xf numFmtId="165" fontId="20" fillId="7" borderId="48" xfId="3" applyNumberFormat="1" applyFont="1" applyFill="1" applyBorder="1" applyAlignment="1">
      <alignment horizontal="center" vertical="center"/>
    </xf>
    <xf numFmtId="165" fontId="20" fillId="0" borderId="52" xfId="3" applyNumberFormat="1" applyFont="1" applyFill="1" applyBorder="1" applyAlignment="1">
      <alignment horizontal="center" vertical="center"/>
    </xf>
    <xf numFmtId="165" fontId="20" fillId="0" borderId="17" xfId="3" applyNumberFormat="1" applyFont="1" applyFill="1" applyBorder="1" applyAlignment="1">
      <alignment horizontal="center" vertical="center"/>
    </xf>
    <xf numFmtId="165" fontId="20" fillId="0" borderId="44" xfId="3" applyNumberFormat="1" applyFont="1" applyFill="1" applyBorder="1" applyAlignment="1">
      <alignment horizontal="center" vertical="center"/>
    </xf>
    <xf numFmtId="0" fontId="43" fillId="7" borderId="29" xfId="2" applyFont="1" applyFill="1" applyBorder="1" applyAlignment="1">
      <alignment horizontal="center" vertical="center" wrapText="1"/>
    </xf>
    <xf numFmtId="0" fontId="43" fillId="7" borderId="20" xfId="2" applyFont="1" applyFill="1" applyBorder="1" applyAlignment="1">
      <alignment horizontal="center" vertical="center" wrapText="1"/>
    </xf>
    <xf numFmtId="0" fontId="43" fillId="7" borderId="32" xfId="2" applyFont="1" applyFill="1" applyBorder="1" applyAlignment="1">
      <alignment horizontal="center" vertical="center" wrapText="1"/>
    </xf>
    <xf numFmtId="0" fontId="46" fillId="0" borderId="0" xfId="0" applyFont="1"/>
    <xf numFmtId="167" fontId="28" fillId="5" borderId="7" xfId="2" applyNumberFormat="1" applyFont="1" applyFill="1" applyBorder="1" applyAlignment="1">
      <alignment vertical="center"/>
    </xf>
    <xf numFmtId="167" fontId="28" fillId="5" borderId="18" xfId="2" applyNumberFormat="1" applyFont="1" applyFill="1" applyBorder="1" applyAlignment="1">
      <alignment vertical="center"/>
    </xf>
    <xf numFmtId="0" fontId="30" fillId="7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0" fillId="7" borderId="5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165" fontId="7" fillId="0" borderId="2" xfId="3" applyFont="1" applyFill="1" applyBorder="1" applyAlignment="1">
      <alignment horizontal="right" vertical="center" wrapText="1"/>
    </xf>
    <xf numFmtId="4" fontId="12" fillId="0" borderId="40" xfId="2" applyNumberFormat="1" applyFont="1" applyFill="1" applyBorder="1" applyAlignment="1">
      <alignment horizontal="center" vertical="center" wrapText="1"/>
    </xf>
    <xf numFmtId="4" fontId="12" fillId="0" borderId="41" xfId="2" applyNumberFormat="1" applyFont="1" applyFill="1" applyBorder="1" applyAlignment="1">
      <alignment horizontal="center" vertical="center" wrapText="1"/>
    </xf>
    <xf numFmtId="165" fontId="7" fillId="0" borderId="42" xfId="3" applyFont="1" applyFill="1" applyBorder="1" applyAlignment="1">
      <alignment horizontal="right" vertical="center" wrapText="1"/>
    </xf>
    <xf numFmtId="165" fontId="7" fillId="3" borderId="2" xfId="3" applyFont="1" applyFill="1" applyBorder="1" applyAlignment="1">
      <alignment horizontal="right" vertical="center" wrapText="1"/>
    </xf>
    <xf numFmtId="165" fontId="7" fillId="3" borderId="42" xfId="3" applyFont="1" applyFill="1" applyBorder="1" applyAlignment="1">
      <alignment horizontal="right" vertical="center" wrapText="1"/>
    </xf>
    <xf numFmtId="165" fontId="7" fillId="0" borderId="17" xfId="3" applyFont="1" applyFill="1" applyBorder="1" applyAlignment="1">
      <alignment horizontal="right" vertical="center" wrapText="1"/>
    </xf>
    <xf numFmtId="4" fontId="12" fillId="4" borderId="41" xfId="2" applyNumberFormat="1" applyFont="1" applyFill="1" applyBorder="1" applyAlignment="1">
      <alignment horizontal="center" vertical="center" wrapText="1"/>
    </xf>
    <xf numFmtId="165" fontId="7" fillId="4" borderId="2" xfId="3" applyFont="1" applyFill="1" applyBorder="1" applyAlignment="1">
      <alignment horizontal="right" vertical="center" wrapText="1"/>
    </xf>
    <xf numFmtId="165" fontId="7" fillId="4" borderId="42" xfId="3" applyFont="1" applyFill="1" applyBorder="1" applyAlignment="1">
      <alignment horizontal="right" vertical="center" wrapText="1"/>
    </xf>
    <xf numFmtId="4" fontId="34" fillId="6" borderId="5" xfId="2" applyNumberFormat="1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3" fillId="7" borderId="6" xfId="2" applyFont="1" applyFill="1" applyBorder="1" applyAlignment="1">
      <alignment horizontal="center" vertical="center"/>
    </xf>
    <xf numFmtId="0" fontId="43" fillId="7" borderId="7" xfId="2" applyFont="1" applyFill="1" applyBorder="1" applyAlignment="1">
      <alignment horizontal="center" vertical="center"/>
    </xf>
    <xf numFmtId="0" fontId="5" fillId="0" borderId="30" xfId="2" applyFont="1" applyBorder="1" applyAlignment="1">
      <alignment horizontal="center" vertical="center"/>
    </xf>
    <xf numFmtId="0" fontId="5" fillId="0" borderId="48" xfId="2" applyFont="1" applyBorder="1" applyAlignment="1">
      <alignment horizontal="center" vertical="center"/>
    </xf>
    <xf numFmtId="4" fontId="44" fillId="6" borderId="51" xfId="2" applyNumberFormat="1" applyFont="1" applyFill="1" applyBorder="1" applyAlignment="1">
      <alignment horizontal="center" vertical="center"/>
    </xf>
    <xf numFmtId="4" fontId="44" fillId="6" borderId="40" xfId="2" applyNumberFormat="1" applyFont="1" applyFill="1" applyBorder="1" applyAlignment="1">
      <alignment horizontal="center" vertical="center"/>
    </xf>
    <xf numFmtId="3" fontId="45" fillId="0" borderId="56" xfId="2" applyNumberFormat="1" applyFont="1" applyFill="1" applyBorder="1" applyAlignment="1">
      <alignment horizontal="center" vertical="center"/>
    </xf>
    <xf numFmtId="3" fontId="45" fillId="0" borderId="5" xfId="2" applyNumberFormat="1" applyFont="1" applyFill="1" applyBorder="1" applyAlignment="1">
      <alignment horizontal="center" vertical="center"/>
    </xf>
    <xf numFmtId="4" fontId="5" fillId="0" borderId="52" xfId="2" applyNumberFormat="1" applyFont="1" applyFill="1" applyBorder="1" applyAlignment="1">
      <alignment horizontal="right" vertical="center"/>
    </xf>
    <xf numFmtId="4" fontId="5" fillId="0" borderId="17" xfId="2" applyNumberFormat="1" applyFont="1" applyFill="1" applyBorder="1" applyAlignment="1">
      <alignment horizontal="right" vertical="center"/>
    </xf>
    <xf numFmtId="0" fontId="43" fillId="7" borderId="37" xfId="2" applyFont="1" applyFill="1" applyBorder="1" applyAlignment="1">
      <alignment horizontal="center" vertical="center"/>
    </xf>
    <xf numFmtId="0" fontId="43" fillId="7" borderId="38" xfId="2" applyFont="1" applyFill="1" applyBorder="1" applyAlignment="1">
      <alignment horizontal="center" vertical="center"/>
    </xf>
    <xf numFmtId="0" fontId="43" fillId="7" borderId="39" xfId="2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37" fillId="6" borderId="0" xfId="2" quotePrefix="1" applyNumberFormat="1" applyFont="1" applyFill="1" applyBorder="1" applyAlignment="1">
      <alignment horizontal="left" vertical="center"/>
    </xf>
    <xf numFmtId="0" fontId="18" fillId="0" borderId="27" xfId="2" applyFont="1" applyFill="1" applyBorder="1" applyAlignment="1">
      <alignment horizontal="center" vertical="center"/>
    </xf>
    <xf numFmtId="0" fontId="18" fillId="0" borderId="19" xfId="2" applyFont="1" applyFill="1" applyBorder="1" applyAlignment="1">
      <alignment horizontal="center" vertical="center"/>
    </xf>
    <xf numFmtId="0" fontId="18" fillId="0" borderId="50" xfId="2" applyFont="1" applyFill="1" applyBorder="1" applyAlignment="1">
      <alignment horizontal="center" vertical="center"/>
    </xf>
    <xf numFmtId="0" fontId="30" fillId="7" borderId="1" xfId="0" applyFont="1" applyFill="1" applyBorder="1" applyAlignment="1">
      <alignment horizontal="center" vertical="center"/>
    </xf>
    <xf numFmtId="0" fontId="30" fillId="7" borderId="3" xfId="0" applyFont="1" applyFill="1" applyBorder="1" applyAlignment="1">
      <alignment horizontal="center" vertical="center"/>
    </xf>
    <xf numFmtId="0" fontId="30" fillId="7" borderId="5" xfId="0" applyFont="1" applyFill="1" applyBorder="1" applyAlignment="1">
      <alignment horizontal="center" vertical="center"/>
    </xf>
    <xf numFmtId="0" fontId="30" fillId="7" borderId="5" xfId="0" applyFont="1" applyFill="1" applyBorder="1" applyAlignment="1">
      <alignment horizontal="center" vertical="center" wrapText="1"/>
    </xf>
    <xf numFmtId="0" fontId="5" fillId="0" borderId="58" xfId="2" applyFont="1" applyBorder="1" applyAlignment="1">
      <alignment horizontal="center" vertical="center"/>
    </xf>
    <xf numFmtId="4" fontId="44" fillId="6" borderId="8" xfId="2" applyNumberFormat="1" applyFont="1" applyFill="1" applyBorder="1" applyAlignment="1">
      <alignment horizontal="center" vertical="center"/>
    </xf>
    <xf numFmtId="3" fontId="45" fillId="0" borderId="10" xfId="2" applyNumberFormat="1" applyFont="1" applyFill="1" applyBorder="1" applyAlignment="1">
      <alignment horizontal="center" vertical="center"/>
    </xf>
    <xf numFmtId="4" fontId="5" fillId="0" borderId="11" xfId="2" applyNumberFormat="1" applyFont="1" applyFill="1" applyBorder="1" applyAlignment="1">
      <alignment horizontal="right" vertical="center"/>
    </xf>
    <xf numFmtId="0" fontId="6" fillId="2" borderId="0" xfId="2" applyFont="1" applyFill="1" applyAlignment="1">
      <alignment horizontal="center" vertical="center"/>
    </xf>
    <xf numFmtId="4" fontId="38" fillId="3" borderId="20" xfId="2" quotePrefix="1" applyNumberFormat="1" applyFont="1" applyFill="1" applyBorder="1" applyAlignment="1">
      <alignment horizontal="left" vertical="center"/>
    </xf>
    <xf numFmtId="0" fontId="28" fillId="7" borderId="37" xfId="2" applyFont="1" applyFill="1" applyBorder="1" applyAlignment="1">
      <alignment horizontal="center" vertical="center" wrapText="1"/>
    </xf>
    <xf numFmtId="0" fontId="28" fillId="7" borderId="38" xfId="2" applyFont="1" applyFill="1" applyBorder="1" applyAlignment="1">
      <alignment horizontal="center" vertical="center" wrapText="1"/>
    </xf>
    <xf numFmtId="0" fontId="28" fillId="7" borderId="39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/>
    </xf>
    <xf numFmtId="0" fontId="6" fillId="3" borderId="0" xfId="2" applyFont="1" applyFill="1" applyBorder="1" applyAlignment="1">
      <alignment horizontal="center" vertical="center"/>
    </xf>
    <xf numFmtId="0" fontId="13" fillId="7" borderId="37" xfId="2" applyFont="1" applyFill="1" applyBorder="1" applyAlignment="1">
      <alignment horizontal="center" vertical="center" wrapText="1"/>
    </xf>
    <xf numFmtId="0" fontId="13" fillId="7" borderId="38" xfId="2" applyFont="1" applyFill="1" applyBorder="1" applyAlignment="1">
      <alignment horizontal="center" vertical="center" wrapText="1"/>
    </xf>
    <xf numFmtId="0" fontId="13" fillId="7" borderId="39" xfId="2" applyFont="1" applyFill="1" applyBorder="1" applyAlignment="1">
      <alignment horizontal="center" vertical="center" wrapText="1"/>
    </xf>
    <xf numFmtId="2" fontId="42" fillId="0" borderId="0" xfId="2" quotePrefix="1" applyNumberFormat="1" applyFont="1" applyFill="1" applyBorder="1" applyAlignment="1">
      <alignment horizontal="left" vertical="center" wrapText="1"/>
    </xf>
    <xf numFmtId="0" fontId="17" fillId="0" borderId="37" xfId="2" applyFont="1" applyBorder="1" applyAlignment="1">
      <alignment horizontal="center" vertical="center"/>
    </xf>
    <xf numFmtId="0" fontId="17" fillId="0" borderId="38" xfId="2" applyFont="1" applyBorder="1" applyAlignment="1">
      <alignment horizontal="center" vertical="center"/>
    </xf>
    <xf numFmtId="0" fontId="17" fillId="0" borderId="39" xfId="2" applyFont="1" applyBorder="1" applyAlignment="1">
      <alignment horizontal="center" vertical="center"/>
    </xf>
    <xf numFmtId="0" fontId="17" fillId="0" borderId="6" xfId="2" applyFont="1" applyBorder="1" applyAlignment="1">
      <alignment horizontal="center" vertical="center"/>
    </xf>
    <xf numFmtId="0" fontId="17" fillId="0" borderId="7" xfId="2" applyFont="1" applyBorder="1" applyAlignment="1">
      <alignment horizontal="center" vertical="center"/>
    </xf>
    <xf numFmtId="0" fontId="17" fillId="0" borderId="53" xfId="2" applyFont="1" applyBorder="1" applyAlignment="1">
      <alignment horizontal="center" vertical="center"/>
    </xf>
    <xf numFmtId="0" fontId="17" fillId="0" borderId="54" xfId="2" applyFont="1" applyBorder="1" applyAlignment="1">
      <alignment horizontal="center" vertical="center"/>
    </xf>
    <xf numFmtId="0" fontId="17" fillId="0" borderId="49" xfId="2" applyFont="1" applyBorder="1" applyAlignment="1">
      <alignment horizontal="center" vertical="center"/>
    </xf>
    <xf numFmtId="0" fontId="23" fillId="0" borderId="0" xfId="2" applyFont="1" applyAlignment="1">
      <alignment horizontal="left" vertical="top" wrapText="1"/>
    </xf>
    <xf numFmtId="0" fontId="14" fillId="2" borderId="0" xfId="2" applyFont="1" applyFill="1" applyAlignment="1">
      <alignment horizontal="center"/>
    </xf>
    <xf numFmtId="0" fontId="35" fillId="3" borderId="0" xfId="2" applyFont="1" applyFill="1" applyAlignment="1">
      <alignment horizontal="center" vertical="top"/>
    </xf>
    <xf numFmtId="0" fontId="18" fillId="0" borderId="6" xfId="2" applyFont="1" applyBorder="1" applyAlignment="1">
      <alignment horizontal="center" vertical="center"/>
    </xf>
    <xf numFmtId="0" fontId="18" fillId="0" borderId="12" xfId="2" applyFont="1" applyBorder="1" applyAlignment="1">
      <alignment horizontal="center" vertical="center"/>
    </xf>
    <xf numFmtId="0" fontId="18" fillId="0" borderId="55" xfId="2" applyFont="1" applyBorder="1" applyAlignment="1">
      <alignment horizontal="center" vertical="center"/>
    </xf>
    <xf numFmtId="0" fontId="18" fillId="0" borderId="7" xfId="2" applyFont="1" applyBorder="1" applyAlignment="1">
      <alignment horizontal="center" vertical="center"/>
    </xf>
    <xf numFmtId="0" fontId="16" fillId="7" borderId="27" xfId="2" applyFont="1" applyFill="1" applyBorder="1" applyAlignment="1">
      <alignment horizontal="center" vertical="center"/>
    </xf>
    <xf numFmtId="0" fontId="16" fillId="7" borderId="19" xfId="2" applyFont="1" applyFill="1" applyBorder="1" applyAlignment="1">
      <alignment horizontal="center" vertical="center"/>
    </xf>
    <xf numFmtId="0" fontId="16" fillId="7" borderId="50" xfId="2" applyFont="1" applyFill="1" applyBorder="1" applyAlignment="1">
      <alignment horizontal="center" vertical="center"/>
    </xf>
    <xf numFmtId="0" fontId="17" fillId="0" borderId="6" xfId="2" applyFont="1" applyBorder="1" applyAlignment="1">
      <alignment horizontal="center" vertical="center" wrapText="1"/>
    </xf>
  </cellXfs>
  <cellStyles count="7">
    <cellStyle name="Millares" xfId="5" builtinId="3"/>
    <cellStyle name="Millares 10" xfId="3"/>
    <cellStyle name="Millares 2" xfId="6"/>
    <cellStyle name="Normal" xfId="0" builtinId="0"/>
    <cellStyle name="Normal 10" xfId="2"/>
    <cellStyle name="Porcentaje" xfId="1" builtinId="5"/>
    <cellStyle name="Porcentaj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workbookViewId="0">
      <selection activeCell="A24" sqref="A24:I24"/>
    </sheetView>
  </sheetViews>
  <sheetFormatPr baseColWidth="10" defaultRowHeight="14.5" x14ac:dyDescent="0.35"/>
  <cols>
    <col min="1" max="1" width="22.1796875" customWidth="1"/>
    <col min="2" max="2" width="17" customWidth="1"/>
    <col min="3" max="3" width="17.1796875" customWidth="1"/>
    <col min="4" max="4" width="17.1796875" style="73" customWidth="1"/>
    <col min="5" max="6" width="15.26953125" customWidth="1"/>
  </cols>
  <sheetData>
    <row r="1" spans="1:9" x14ac:dyDescent="0.35">
      <c r="A1" s="256" t="s">
        <v>0</v>
      </c>
      <c r="B1" s="256"/>
      <c r="C1" s="256"/>
      <c r="D1" s="256"/>
      <c r="E1" s="256"/>
      <c r="F1" s="256"/>
      <c r="G1" s="256"/>
      <c r="H1" s="256"/>
      <c r="I1" s="256"/>
    </row>
    <row r="2" spans="1:9" ht="33.75" customHeight="1" x14ac:dyDescent="0.35">
      <c r="A2" s="241" t="s">
        <v>123</v>
      </c>
      <c r="B2" s="241"/>
      <c r="C2" s="241"/>
      <c r="D2" s="241"/>
      <c r="E2" s="241"/>
      <c r="F2" s="241"/>
      <c r="G2" s="241"/>
      <c r="H2" s="241"/>
      <c r="I2" s="241"/>
    </row>
    <row r="3" spans="1:9" ht="23.25" customHeight="1" x14ac:dyDescent="0.35">
      <c r="A3" s="74"/>
      <c r="C3" s="172" t="s">
        <v>154</v>
      </c>
      <c r="D3" s="257" t="s">
        <v>155</v>
      </c>
      <c r="E3" s="257"/>
      <c r="F3" s="257"/>
      <c r="G3" s="182"/>
      <c r="H3" s="182"/>
      <c r="I3" s="74"/>
    </row>
    <row r="4" spans="1:9" ht="14.5" customHeight="1" x14ac:dyDescent="0.35">
      <c r="E4" s="206"/>
      <c r="F4" s="206"/>
      <c r="G4" s="174"/>
    </row>
    <row r="5" spans="1:9" ht="20.149999999999999" customHeight="1" thickBot="1" x14ac:dyDescent="0.4">
      <c r="A5" s="71" t="s">
        <v>157</v>
      </c>
      <c r="C5" s="72"/>
      <c r="D5" s="84"/>
      <c r="E5" s="72"/>
      <c r="F5" s="2"/>
    </row>
    <row r="6" spans="1:9" ht="15" thickTop="1" x14ac:dyDescent="0.35">
      <c r="A6" s="243" t="s">
        <v>98</v>
      </c>
      <c r="B6" s="253" t="s">
        <v>131</v>
      </c>
      <c r="C6" s="254"/>
      <c r="D6" s="255"/>
    </row>
    <row r="7" spans="1:9" ht="23.5" thickBot="1" x14ac:dyDescent="0.4">
      <c r="A7" s="244"/>
      <c r="B7" s="218" t="s">
        <v>139</v>
      </c>
      <c r="C7" s="219" t="s">
        <v>102</v>
      </c>
      <c r="D7" s="220" t="s">
        <v>138</v>
      </c>
    </row>
    <row r="8" spans="1:9" ht="10" customHeight="1" thickTop="1" x14ac:dyDescent="0.35">
      <c r="A8" s="245" t="s">
        <v>121</v>
      </c>
      <c r="B8" s="247">
        <v>0</v>
      </c>
      <c r="C8" s="249">
        <v>1</v>
      </c>
      <c r="D8" s="251">
        <f>ROUND(+B8*C8,2)</f>
        <v>0</v>
      </c>
    </row>
    <row r="9" spans="1:9" ht="10" customHeight="1" x14ac:dyDescent="0.35">
      <c r="A9" s="246"/>
      <c r="B9" s="248"/>
      <c r="C9" s="250"/>
      <c r="D9" s="252"/>
    </row>
    <row r="10" spans="1:9" ht="10" customHeight="1" x14ac:dyDescent="0.35">
      <c r="A10" s="246" t="s">
        <v>122</v>
      </c>
      <c r="B10" s="248">
        <v>0</v>
      </c>
      <c r="C10" s="250">
        <v>2</v>
      </c>
      <c r="D10" s="252">
        <f>ROUND(+B10*C10,2)</f>
        <v>0</v>
      </c>
    </row>
    <row r="11" spans="1:9" ht="10" customHeight="1" x14ac:dyDescent="0.35">
      <c r="A11" s="246"/>
      <c r="B11" s="248"/>
      <c r="C11" s="250"/>
      <c r="D11" s="252"/>
    </row>
    <row r="12" spans="1:9" ht="10" customHeight="1" x14ac:dyDescent="0.35">
      <c r="A12" s="246" t="s">
        <v>124</v>
      </c>
      <c r="B12" s="248">
        <v>0</v>
      </c>
      <c r="C12" s="250">
        <v>1</v>
      </c>
      <c r="D12" s="252">
        <f>ROUND(+B12*C12,2)</f>
        <v>0</v>
      </c>
    </row>
    <row r="13" spans="1:9" ht="10" customHeight="1" thickBot="1" x14ac:dyDescent="0.4">
      <c r="A13" s="265"/>
      <c r="B13" s="266"/>
      <c r="C13" s="267"/>
      <c r="D13" s="268"/>
    </row>
    <row r="14" spans="1:9" ht="31.5" customHeight="1" thickTop="1" thickBot="1" x14ac:dyDescent="0.4">
      <c r="A14" s="258" t="s">
        <v>159</v>
      </c>
      <c r="B14" s="259"/>
      <c r="C14" s="260"/>
      <c r="D14" s="222">
        <f>SUM(D8:D13)</f>
        <v>0</v>
      </c>
    </row>
    <row r="15" spans="1:9" s="174" customFormat="1" ht="14.5" customHeight="1" thickTop="1" x14ac:dyDescent="0.35">
      <c r="A15" s="138"/>
      <c r="B15" s="173"/>
      <c r="C15" s="139"/>
      <c r="D15" s="155"/>
    </row>
    <row r="16" spans="1:9" ht="20.149999999999999" customHeight="1" x14ac:dyDescent="0.35">
      <c r="A16" s="71" t="s">
        <v>156</v>
      </c>
      <c r="B16" s="70"/>
      <c r="D16" s="83"/>
      <c r="E16" s="1"/>
      <c r="F16" s="70"/>
      <c r="G16" s="70"/>
    </row>
    <row r="17" spans="1:9" ht="40.5" customHeight="1" x14ac:dyDescent="0.35">
      <c r="A17" s="261" t="s">
        <v>3</v>
      </c>
      <c r="B17" s="262"/>
      <c r="C17" s="263" t="s">
        <v>4</v>
      </c>
      <c r="D17" s="261" t="s">
        <v>5</v>
      </c>
      <c r="E17" s="227" t="s">
        <v>12</v>
      </c>
      <c r="F17" s="227" t="s">
        <v>13</v>
      </c>
      <c r="G17" s="264" t="s">
        <v>14</v>
      </c>
      <c r="H17" s="264"/>
      <c r="I17" s="224" t="s">
        <v>15</v>
      </c>
    </row>
    <row r="18" spans="1:9" x14ac:dyDescent="0.35">
      <c r="A18" s="224" t="s">
        <v>6</v>
      </c>
      <c r="B18" s="224" t="s">
        <v>7</v>
      </c>
      <c r="C18" s="263"/>
      <c r="D18" s="261"/>
      <c r="E18" s="224" t="s">
        <v>16</v>
      </c>
      <c r="F18" s="227" t="s">
        <v>16</v>
      </c>
      <c r="G18" s="224" t="s">
        <v>17</v>
      </c>
      <c r="H18" s="224" t="s">
        <v>16</v>
      </c>
      <c r="I18" s="224" t="s">
        <v>16</v>
      </c>
    </row>
    <row r="19" spans="1:9" ht="24" customHeight="1" x14ac:dyDescent="0.35">
      <c r="A19" s="225" t="s">
        <v>8</v>
      </c>
      <c r="B19" s="225" t="s">
        <v>9</v>
      </c>
      <c r="C19" s="225">
        <v>130</v>
      </c>
      <c r="D19" s="226">
        <v>240.76</v>
      </c>
      <c r="E19" s="225">
        <v>1</v>
      </c>
      <c r="F19" s="225">
        <v>3</v>
      </c>
      <c r="G19" s="225" t="s">
        <v>9</v>
      </c>
      <c r="H19" s="225">
        <v>9</v>
      </c>
      <c r="I19" s="228">
        <f>+E19+F19+H19</f>
        <v>13</v>
      </c>
    </row>
    <row r="20" spans="1:9" ht="24" customHeight="1" x14ac:dyDescent="0.35">
      <c r="A20" s="225" t="s">
        <v>9</v>
      </c>
      <c r="B20" s="225" t="s">
        <v>10</v>
      </c>
      <c r="C20" s="225">
        <v>362</v>
      </c>
      <c r="D20" s="226">
        <v>670.42</v>
      </c>
      <c r="E20" s="225">
        <v>5</v>
      </c>
      <c r="F20" s="225">
        <v>3</v>
      </c>
      <c r="G20" s="225" t="s">
        <v>10</v>
      </c>
      <c r="H20" s="225">
        <v>15</v>
      </c>
      <c r="I20" s="228">
        <f>+E20+F20+H20</f>
        <v>23</v>
      </c>
    </row>
    <row r="21" spans="1:9" ht="24" customHeight="1" x14ac:dyDescent="0.35">
      <c r="A21" s="225" t="s">
        <v>10</v>
      </c>
      <c r="B21" s="225" t="s">
        <v>11</v>
      </c>
      <c r="C21" s="225">
        <v>53</v>
      </c>
      <c r="D21" s="226">
        <v>98.16</v>
      </c>
      <c r="E21" s="225">
        <v>2</v>
      </c>
      <c r="F21" s="225">
        <v>3</v>
      </c>
      <c r="G21" s="225" t="s">
        <v>11</v>
      </c>
      <c r="H21" s="225">
        <v>10</v>
      </c>
      <c r="I21" s="228">
        <f>+E21+F21+H21</f>
        <v>15</v>
      </c>
    </row>
    <row r="22" spans="1:9" x14ac:dyDescent="0.35">
      <c r="A22" s="221"/>
      <c r="B22" s="221"/>
      <c r="C22" s="3"/>
      <c r="D22" s="3"/>
      <c r="E22" s="228">
        <f>SUM(E19:E21)</f>
        <v>8</v>
      </c>
      <c r="F22" s="228">
        <f>SUM(F19:F21)</f>
        <v>9</v>
      </c>
      <c r="G22" s="228"/>
      <c r="H22" s="228">
        <f>SUM(H19:H21)</f>
        <v>34</v>
      </c>
      <c r="I22" s="229">
        <f>SUM(I19:I21)</f>
        <v>51</v>
      </c>
    </row>
    <row r="23" spans="1:9" ht="7" customHeight="1" x14ac:dyDescent="0.35">
      <c r="E23" s="2"/>
      <c r="F23" s="2"/>
    </row>
    <row r="24" spans="1:9" ht="25" customHeight="1" x14ac:dyDescent="0.35">
      <c r="A24" s="242" t="s">
        <v>1</v>
      </c>
      <c r="B24" s="242"/>
      <c r="C24" s="242"/>
      <c r="D24" s="242"/>
      <c r="E24" s="242"/>
      <c r="F24" s="242"/>
      <c r="G24" s="242"/>
      <c r="H24" s="242"/>
      <c r="I24" s="242"/>
    </row>
    <row r="25" spans="1:9" ht="25" customHeight="1" x14ac:dyDescent="0.35">
      <c r="A25" s="242" t="s">
        <v>2</v>
      </c>
      <c r="B25" s="242"/>
      <c r="C25" s="242"/>
      <c r="D25" s="242"/>
      <c r="E25" s="242"/>
      <c r="F25" s="242"/>
      <c r="G25" s="242"/>
      <c r="H25" s="242"/>
      <c r="I25" s="242"/>
    </row>
  </sheetData>
  <mergeCells count="24">
    <mergeCell ref="A1:I1"/>
    <mergeCell ref="D3:F3"/>
    <mergeCell ref="A14:C14"/>
    <mergeCell ref="A25:I25"/>
    <mergeCell ref="A17:B17"/>
    <mergeCell ref="A10:A11"/>
    <mergeCell ref="B10:B11"/>
    <mergeCell ref="C10:C11"/>
    <mergeCell ref="D10:D11"/>
    <mergeCell ref="C17:C18"/>
    <mergeCell ref="D17:D18"/>
    <mergeCell ref="G17:H17"/>
    <mergeCell ref="A12:A13"/>
    <mergeCell ref="B12:B13"/>
    <mergeCell ref="C12:C13"/>
    <mergeCell ref="D12:D13"/>
    <mergeCell ref="A2:I2"/>
    <mergeCell ref="A24:I24"/>
    <mergeCell ref="A6:A7"/>
    <mergeCell ref="A8:A9"/>
    <mergeCell ref="B8:B9"/>
    <mergeCell ref="C8:C9"/>
    <mergeCell ref="D8:D9"/>
    <mergeCell ref="B6:D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verticalDpi="360" r:id="rId1"/>
  <headerFooter>
    <oddHeader>&amp;LPETROPERÚ S.A.&amp;CSERVICIO DE MANTENIMIENTO ANUAL DE LOS SISTEMAS DE RECEPCIÓN DE LOS
TERMINALES DEL SUR</oddHeader>
    <oddFooter xml:space="preserve">&amp;R&amp;P de &amp;N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showGridLines="0" tabSelected="1" view="pageBreakPreview" zoomScale="85" zoomScaleNormal="100" zoomScaleSheetLayoutView="85" workbookViewId="0">
      <pane xSplit="3" ySplit="4" topLeftCell="D56" activePane="bottomRight" state="frozen"/>
      <selection activeCell="A24" sqref="A24:I24"/>
      <selection pane="topRight" activeCell="A24" sqref="A24:I24"/>
      <selection pane="bottomLeft" activeCell="A24" sqref="A24:I24"/>
      <selection pane="bottomRight" activeCell="A24" sqref="A24:I24"/>
    </sheetView>
  </sheetViews>
  <sheetFormatPr baseColWidth="10" defaultRowHeight="13" x14ac:dyDescent="0.3"/>
  <cols>
    <col min="1" max="1" width="5.81640625" style="12" customWidth="1"/>
    <col min="2" max="2" width="48.54296875" style="4" customWidth="1"/>
    <col min="3" max="3" width="4.7265625" style="14" customWidth="1"/>
    <col min="4" max="4" width="5.26953125" style="14" customWidth="1"/>
    <col min="5" max="5" width="9.54296875" style="15" customWidth="1"/>
    <col min="6" max="6" width="12.54296875" style="15" customWidth="1"/>
    <col min="7" max="7" width="5.453125" style="14" customWidth="1"/>
    <col min="8" max="8" width="9.54296875" style="15" customWidth="1"/>
    <col min="9" max="9" width="12.54296875" style="15" customWidth="1"/>
    <col min="10" max="10" width="5.81640625" style="14" customWidth="1"/>
    <col min="11" max="11" width="10.54296875" style="15" customWidth="1"/>
    <col min="12" max="12" width="12.54296875" style="15" customWidth="1"/>
    <col min="13" max="13" width="11.7265625" style="4" customWidth="1"/>
    <col min="14" max="14" width="9.54296875" style="4" customWidth="1"/>
    <col min="15" max="15" width="9.1796875" style="4" customWidth="1"/>
    <col min="16" max="236" width="11.453125" style="4"/>
    <col min="237" max="237" width="6.7265625" style="4" customWidth="1"/>
    <col min="238" max="238" width="60.7265625" style="4" customWidth="1"/>
    <col min="239" max="239" width="6.7265625" style="4" customWidth="1"/>
    <col min="240" max="246" width="11.7265625" style="4" customWidth="1"/>
    <col min="247" max="247" width="12.81640625" style="4" bestFit="1" customWidth="1"/>
    <col min="248" max="492" width="11.453125" style="4"/>
    <col min="493" max="493" width="6.7265625" style="4" customWidth="1"/>
    <col min="494" max="494" width="60.7265625" style="4" customWidth="1"/>
    <col min="495" max="495" width="6.7265625" style="4" customWidth="1"/>
    <col min="496" max="502" width="11.7265625" style="4" customWidth="1"/>
    <col min="503" max="503" width="12.81640625" style="4" bestFit="1" customWidth="1"/>
    <col min="504" max="748" width="11.453125" style="4"/>
    <col min="749" max="749" width="6.7265625" style="4" customWidth="1"/>
    <col min="750" max="750" width="60.7265625" style="4" customWidth="1"/>
    <col min="751" max="751" width="6.7265625" style="4" customWidth="1"/>
    <col min="752" max="758" width="11.7265625" style="4" customWidth="1"/>
    <col min="759" max="759" width="12.81640625" style="4" bestFit="1" customWidth="1"/>
    <col min="760" max="1004" width="11.453125" style="4"/>
    <col min="1005" max="1005" width="6.7265625" style="4" customWidth="1"/>
    <col min="1006" max="1006" width="60.7265625" style="4" customWidth="1"/>
    <col min="1007" max="1007" width="6.7265625" style="4" customWidth="1"/>
    <col min="1008" max="1014" width="11.7265625" style="4" customWidth="1"/>
    <col min="1015" max="1015" width="12.81640625" style="4" bestFit="1" customWidth="1"/>
    <col min="1016" max="1260" width="11.453125" style="4"/>
    <col min="1261" max="1261" width="6.7265625" style="4" customWidth="1"/>
    <col min="1262" max="1262" width="60.7265625" style="4" customWidth="1"/>
    <col min="1263" max="1263" width="6.7265625" style="4" customWidth="1"/>
    <col min="1264" max="1270" width="11.7265625" style="4" customWidth="1"/>
    <col min="1271" max="1271" width="12.81640625" style="4" bestFit="1" customWidth="1"/>
    <col min="1272" max="1516" width="11.453125" style="4"/>
    <col min="1517" max="1517" width="6.7265625" style="4" customWidth="1"/>
    <col min="1518" max="1518" width="60.7265625" style="4" customWidth="1"/>
    <col min="1519" max="1519" width="6.7265625" style="4" customWidth="1"/>
    <col min="1520" max="1526" width="11.7265625" style="4" customWidth="1"/>
    <col min="1527" max="1527" width="12.81640625" style="4" bestFit="1" customWidth="1"/>
    <col min="1528" max="1772" width="11.453125" style="4"/>
    <col min="1773" max="1773" width="6.7265625" style="4" customWidth="1"/>
    <col min="1774" max="1774" width="60.7265625" style="4" customWidth="1"/>
    <col min="1775" max="1775" width="6.7265625" style="4" customWidth="1"/>
    <col min="1776" max="1782" width="11.7265625" style="4" customWidth="1"/>
    <col min="1783" max="1783" width="12.81640625" style="4" bestFit="1" customWidth="1"/>
    <col min="1784" max="2028" width="11.453125" style="4"/>
    <col min="2029" max="2029" width="6.7265625" style="4" customWidth="1"/>
    <col min="2030" max="2030" width="60.7265625" style="4" customWidth="1"/>
    <col min="2031" max="2031" width="6.7265625" style="4" customWidth="1"/>
    <col min="2032" max="2038" width="11.7265625" style="4" customWidth="1"/>
    <col min="2039" max="2039" width="12.81640625" style="4" bestFit="1" customWidth="1"/>
    <col min="2040" max="2284" width="11.453125" style="4"/>
    <col min="2285" max="2285" width="6.7265625" style="4" customWidth="1"/>
    <col min="2286" max="2286" width="60.7265625" style="4" customWidth="1"/>
    <col min="2287" max="2287" width="6.7265625" style="4" customWidth="1"/>
    <col min="2288" max="2294" width="11.7265625" style="4" customWidth="1"/>
    <col min="2295" max="2295" width="12.81640625" style="4" bestFit="1" customWidth="1"/>
    <col min="2296" max="2540" width="11.453125" style="4"/>
    <col min="2541" max="2541" width="6.7265625" style="4" customWidth="1"/>
    <col min="2542" max="2542" width="60.7265625" style="4" customWidth="1"/>
    <col min="2543" max="2543" width="6.7265625" style="4" customWidth="1"/>
    <col min="2544" max="2550" width="11.7265625" style="4" customWidth="1"/>
    <col min="2551" max="2551" width="12.81640625" style="4" bestFit="1" customWidth="1"/>
    <col min="2552" max="2796" width="11.453125" style="4"/>
    <col min="2797" max="2797" width="6.7265625" style="4" customWidth="1"/>
    <col min="2798" max="2798" width="60.7265625" style="4" customWidth="1"/>
    <col min="2799" max="2799" width="6.7265625" style="4" customWidth="1"/>
    <col min="2800" max="2806" width="11.7265625" style="4" customWidth="1"/>
    <col min="2807" max="2807" width="12.81640625" style="4" bestFit="1" customWidth="1"/>
    <col min="2808" max="3052" width="11.453125" style="4"/>
    <col min="3053" max="3053" width="6.7265625" style="4" customWidth="1"/>
    <col min="3054" max="3054" width="60.7265625" style="4" customWidth="1"/>
    <col min="3055" max="3055" width="6.7265625" style="4" customWidth="1"/>
    <col min="3056" max="3062" width="11.7265625" style="4" customWidth="1"/>
    <col min="3063" max="3063" width="12.81640625" style="4" bestFit="1" customWidth="1"/>
    <col min="3064" max="3308" width="11.453125" style="4"/>
    <col min="3309" max="3309" width="6.7265625" style="4" customWidth="1"/>
    <col min="3310" max="3310" width="60.7265625" style="4" customWidth="1"/>
    <col min="3311" max="3311" width="6.7265625" style="4" customWidth="1"/>
    <col min="3312" max="3318" width="11.7265625" style="4" customWidth="1"/>
    <col min="3319" max="3319" width="12.81640625" style="4" bestFit="1" customWidth="1"/>
    <col min="3320" max="3564" width="11.453125" style="4"/>
    <col min="3565" max="3565" width="6.7265625" style="4" customWidth="1"/>
    <col min="3566" max="3566" width="60.7265625" style="4" customWidth="1"/>
    <col min="3567" max="3567" width="6.7265625" style="4" customWidth="1"/>
    <col min="3568" max="3574" width="11.7265625" style="4" customWidth="1"/>
    <col min="3575" max="3575" width="12.81640625" style="4" bestFit="1" customWidth="1"/>
    <col min="3576" max="3820" width="11.453125" style="4"/>
    <col min="3821" max="3821" width="6.7265625" style="4" customWidth="1"/>
    <col min="3822" max="3822" width="60.7265625" style="4" customWidth="1"/>
    <col min="3823" max="3823" width="6.7265625" style="4" customWidth="1"/>
    <col min="3824" max="3830" width="11.7265625" style="4" customWidth="1"/>
    <col min="3831" max="3831" width="12.81640625" style="4" bestFit="1" customWidth="1"/>
    <col min="3832" max="4076" width="11.453125" style="4"/>
    <col min="4077" max="4077" width="6.7265625" style="4" customWidth="1"/>
    <col min="4078" max="4078" width="60.7265625" style="4" customWidth="1"/>
    <col min="4079" max="4079" width="6.7265625" style="4" customWidth="1"/>
    <col min="4080" max="4086" width="11.7265625" style="4" customWidth="1"/>
    <col min="4087" max="4087" width="12.81640625" style="4" bestFit="1" customWidth="1"/>
    <col min="4088" max="4332" width="11.453125" style="4"/>
    <col min="4333" max="4333" width="6.7265625" style="4" customWidth="1"/>
    <col min="4334" max="4334" width="60.7265625" style="4" customWidth="1"/>
    <col min="4335" max="4335" width="6.7265625" style="4" customWidth="1"/>
    <col min="4336" max="4342" width="11.7265625" style="4" customWidth="1"/>
    <col min="4343" max="4343" width="12.81640625" style="4" bestFit="1" customWidth="1"/>
    <col min="4344" max="4588" width="11.453125" style="4"/>
    <col min="4589" max="4589" width="6.7265625" style="4" customWidth="1"/>
    <col min="4590" max="4590" width="60.7265625" style="4" customWidth="1"/>
    <col min="4591" max="4591" width="6.7265625" style="4" customWidth="1"/>
    <col min="4592" max="4598" width="11.7265625" style="4" customWidth="1"/>
    <col min="4599" max="4599" width="12.81640625" style="4" bestFit="1" customWidth="1"/>
    <col min="4600" max="4844" width="11.453125" style="4"/>
    <col min="4845" max="4845" width="6.7265625" style="4" customWidth="1"/>
    <col min="4846" max="4846" width="60.7265625" style="4" customWidth="1"/>
    <col min="4847" max="4847" width="6.7265625" style="4" customWidth="1"/>
    <col min="4848" max="4854" width="11.7265625" style="4" customWidth="1"/>
    <col min="4855" max="4855" width="12.81640625" style="4" bestFit="1" customWidth="1"/>
    <col min="4856" max="5100" width="11.453125" style="4"/>
    <col min="5101" max="5101" width="6.7265625" style="4" customWidth="1"/>
    <col min="5102" max="5102" width="60.7265625" style="4" customWidth="1"/>
    <col min="5103" max="5103" width="6.7265625" style="4" customWidth="1"/>
    <col min="5104" max="5110" width="11.7265625" style="4" customWidth="1"/>
    <col min="5111" max="5111" width="12.81640625" style="4" bestFit="1" customWidth="1"/>
    <col min="5112" max="5356" width="11.453125" style="4"/>
    <col min="5357" max="5357" width="6.7265625" style="4" customWidth="1"/>
    <col min="5358" max="5358" width="60.7265625" style="4" customWidth="1"/>
    <col min="5359" max="5359" width="6.7265625" style="4" customWidth="1"/>
    <col min="5360" max="5366" width="11.7265625" style="4" customWidth="1"/>
    <col min="5367" max="5367" width="12.81640625" style="4" bestFit="1" customWidth="1"/>
    <col min="5368" max="5612" width="11.453125" style="4"/>
    <col min="5613" max="5613" width="6.7265625" style="4" customWidth="1"/>
    <col min="5614" max="5614" width="60.7265625" style="4" customWidth="1"/>
    <col min="5615" max="5615" width="6.7265625" style="4" customWidth="1"/>
    <col min="5616" max="5622" width="11.7265625" style="4" customWidth="1"/>
    <col min="5623" max="5623" width="12.81640625" style="4" bestFit="1" customWidth="1"/>
    <col min="5624" max="5868" width="11.453125" style="4"/>
    <col min="5869" max="5869" width="6.7265625" style="4" customWidth="1"/>
    <col min="5870" max="5870" width="60.7265625" style="4" customWidth="1"/>
    <col min="5871" max="5871" width="6.7265625" style="4" customWidth="1"/>
    <col min="5872" max="5878" width="11.7265625" style="4" customWidth="1"/>
    <col min="5879" max="5879" width="12.81640625" style="4" bestFit="1" customWidth="1"/>
    <col min="5880" max="6124" width="11.453125" style="4"/>
    <col min="6125" max="6125" width="6.7265625" style="4" customWidth="1"/>
    <col min="6126" max="6126" width="60.7265625" style="4" customWidth="1"/>
    <col min="6127" max="6127" width="6.7265625" style="4" customWidth="1"/>
    <col min="6128" max="6134" width="11.7265625" style="4" customWidth="1"/>
    <col min="6135" max="6135" width="12.81640625" style="4" bestFit="1" customWidth="1"/>
    <col min="6136" max="6380" width="11.453125" style="4"/>
    <col min="6381" max="6381" width="6.7265625" style="4" customWidth="1"/>
    <col min="6382" max="6382" width="60.7265625" style="4" customWidth="1"/>
    <col min="6383" max="6383" width="6.7265625" style="4" customWidth="1"/>
    <col min="6384" max="6390" width="11.7265625" style="4" customWidth="1"/>
    <col min="6391" max="6391" width="12.81640625" style="4" bestFit="1" customWidth="1"/>
    <col min="6392" max="6636" width="11.453125" style="4"/>
    <col min="6637" max="6637" width="6.7265625" style="4" customWidth="1"/>
    <col min="6638" max="6638" width="60.7265625" style="4" customWidth="1"/>
    <col min="6639" max="6639" width="6.7265625" style="4" customWidth="1"/>
    <col min="6640" max="6646" width="11.7265625" style="4" customWidth="1"/>
    <col min="6647" max="6647" width="12.81640625" style="4" bestFit="1" customWidth="1"/>
    <col min="6648" max="6892" width="11.453125" style="4"/>
    <col min="6893" max="6893" width="6.7265625" style="4" customWidth="1"/>
    <col min="6894" max="6894" width="60.7265625" style="4" customWidth="1"/>
    <col min="6895" max="6895" width="6.7265625" style="4" customWidth="1"/>
    <col min="6896" max="6902" width="11.7265625" style="4" customWidth="1"/>
    <col min="6903" max="6903" width="12.81640625" style="4" bestFit="1" customWidth="1"/>
    <col min="6904" max="7148" width="11.453125" style="4"/>
    <col min="7149" max="7149" width="6.7265625" style="4" customWidth="1"/>
    <col min="7150" max="7150" width="60.7265625" style="4" customWidth="1"/>
    <col min="7151" max="7151" width="6.7265625" style="4" customWidth="1"/>
    <col min="7152" max="7158" width="11.7265625" style="4" customWidth="1"/>
    <col min="7159" max="7159" width="12.81640625" style="4" bestFit="1" customWidth="1"/>
    <col min="7160" max="7404" width="11.453125" style="4"/>
    <col min="7405" max="7405" width="6.7265625" style="4" customWidth="1"/>
    <col min="7406" max="7406" width="60.7265625" style="4" customWidth="1"/>
    <col min="7407" max="7407" width="6.7265625" style="4" customWidth="1"/>
    <col min="7408" max="7414" width="11.7265625" style="4" customWidth="1"/>
    <col min="7415" max="7415" width="12.81640625" style="4" bestFit="1" customWidth="1"/>
    <col min="7416" max="7660" width="11.453125" style="4"/>
    <col min="7661" max="7661" width="6.7265625" style="4" customWidth="1"/>
    <col min="7662" max="7662" width="60.7265625" style="4" customWidth="1"/>
    <col min="7663" max="7663" width="6.7265625" style="4" customWidth="1"/>
    <col min="7664" max="7670" width="11.7265625" style="4" customWidth="1"/>
    <col min="7671" max="7671" width="12.81640625" style="4" bestFit="1" customWidth="1"/>
    <col min="7672" max="7916" width="11.453125" style="4"/>
    <col min="7917" max="7917" width="6.7265625" style="4" customWidth="1"/>
    <col min="7918" max="7918" width="60.7265625" style="4" customWidth="1"/>
    <col min="7919" max="7919" width="6.7265625" style="4" customWidth="1"/>
    <col min="7920" max="7926" width="11.7265625" style="4" customWidth="1"/>
    <col min="7927" max="7927" width="12.81640625" style="4" bestFit="1" customWidth="1"/>
    <col min="7928" max="8172" width="11.453125" style="4"/>
    <col min="8173" max="8173" width="6.7265625" style="4" customWidth="1"/>
    <col min="8174" max="8174" width="60.7265625" style="4" customWidth="1"/>
    <col min="8175" max="8175" width="6.7265625" style="4" customWidth="1"/>
    <col min="8176" max="8182" width="11.7265625" style="4" customWidth="1"/>
    <col min="8183" max="8183" width="12.81640625" style="4" bestFit="1" customWidth="1"/>
    <col min="8184" max="8428" width="11.453125" style="4"/>
    <col min="8429" max="8429" width="6.7265625" style="4" customWidth="1"/>
    <col min="8430" max="8430" width="60.7265625" style="4" customWidth="1"/>
    <col min="8431" max="8431" width="6.7265625" style="4" customWidth="1"/>
    <col min="8432" max="8438" width="11.7265625" style="4" customWidth="1"/>
    <col min="8439" max="8439" width="12.81640625" style="4" bestFit="1" customWidth="1"/>
    <col min="8440" max="8684" width="11.453125" style="4"/>
    <col min="8685" max="8685" width="6.7265625" style="4" customWidth="1"/>
    <col min="8686" max="8686" width="60.7265625" style="4" customWidth="1"/>
    <col min="8687" max="8687" width="6.7265625" style="4" customWidth="1"/>
    <col min="8688" max="8694" width="11.7265625" style="4" customWidth="1"/>
    <col min="8695" max="8695" width="12.81640625" style="4" bestFit="1" customWidth="1"/>
    <col min="8696" max="8940" width="11.453125" style="4"/>
    <col min="8941" max="8941" width="6.7265625" style="4" customWidth="1"/>
    <col min="8942" max="8942" width="60.7265625" style="4" customWidth="1"/>
    <col min="8943" max="8943" width="6.7265625" style="4" customWidth="1"/>
    <col min="8944" max="8950" width="11.7265625" style="4" customWidth="1"/>
    <col min="8951" max="8951" width="12.81640625" style="4" bestFit="1" customWidth="1"/>
    <col min="8952" max="9196" width="11.453125" style="4"/>
    <col min="9197" max="9197" width="6.7265625" style="4" customWidth="1"/>
    <col min="9198" max="9198" width="60.7265625" style="4" customWidth="1"/>
    <col min="9199" max="9199" width="6.7265625" style="4" customWidth="1"/>
    <col min="9200" max="9206" width="11.7265625" style="4" customWidth="1"/>
    <col min="9207" max="9207" width="12.81640625" style="4" bestFit="1" customWidth="1"/>
    <col min="9208" max="9452" width="11.453125" style="4"/>
    <col min="9453" max="9453" width="6.7265625" style="4" customWidth="1"/>
    <col min="9454" max="9454" width="60.7265625" style="4" customWidth="1"/>
    <col min="9455" max="9455" width="6.7265625" style="4" customWidth="1"/>
    <col min="9456" max="9462" width="11.7265625" style="4" customWidth="1"/>
    <col min="9463" max="9463" width="12.81640625" style="4" bestFit="1" customWidth="1"/>
    <col min="9464" max="9708" width="11.453125" style="4"/>
    <col min="9709" max="9709" width="6.7265625" style="4" customWidth="1"/>
    <col min="9710" max="9710" width="60.7265625" style="4" customWidth="1"/>
    <col min="9711" max="9711" width="6.7265625" style="4" customWidth="1"/>
    <col min="9712" max="9718" width="11.7265625" style="4" customWidth="1"/>
    <col min="9719" max="9719" width="12.81640625" style="4" bestFit="1" customWidth="1"/>
    <col min="9720" max="9964" width="11.453125" style="4"/>
    <col min="9965" max="9965" width="6.7265625" style="4" customWidth="1"/>
    <col min="9966" max="9966" width="60.7265625" style="4" customWidth="1"/>
    <col min="9967" max="9967" width="6.7265625" style="4" customWidth="1"/>
    <col min="9968" max="9974" width="11.7265625" style="4" customWidth="1"/>
    <col min="9975" max="9975" width="12.81640625" style="4" bestFit="1" customWidth="1"/>
    <col min="9976" max="10220" width="11.453125" style="4"/>
    <col min="10221" max="10221" width="6.7265625" style="4" customWidth="1"/>
    <col min="10222" max="10222" width="60.7265625" style="4" customWidth="1"/>
    <col min="10223" max="10223" width="6.7265625" style="4" customWidth="1"/>
    <col min="10224" max="10230" width="11.7265625" style="4" customWidth="1"/>
    <col min="10231" max="10231" width="12.81640625" style="4" bestFit="1" customWidth="1"/>
    <col min="10232" max="10476" width="11.453125" style="4"/>
    <col min="10477" max="10477" width="6.7265625" style="4" customWidth="1"/>
    <col min="10478" max="10478" width="60.7265625" style="4" customWidth="1"/>
    <col min="10479" max="10479" width="6.7265625" style="4" customWidth="1"/>
    <col min="10480" max="10486" width="11.7265625" style="4" customWidth="1"/>
    <col min="10487" max="10487" width="12.81640625" style="4" bestFit="1" customWidth="1"/>
    <col min="10488" max="10732" width="11.453125" style="4"/>
    <col min="10733" max="10733" width="6.7265625" style="4" customWidth="1"/>
    <col min="10734" max="10734" width="60.7265625" style="4" customWidth="1"/>
    <col min="10735" max="10735" width="6.7265625" style="4" customWidth="1"/>
    <col min="10736" max="10742" width="11.7265625" style="4" customWidth="1"/>
    <col min="10743" max="10743" width="12.81640625" style="4" bestFit="1" customWidth="1"/>
    <col min="10744" max="10988" width="11.453125" style="4"/>
    <col min="10989" max="10989" width="6.7265625" style="4" customWidth="1"/>
    <col min="10990" max="10990" width="60.7265625" style="4" customWidth="1"/>
    <col min="10991" max="10991" width="6.7265625" style="4" customWidth="1"/>
    <col min="10992" max="10998" width="11.7265625" style="4" customWidth="1"/>
    <col min="10999" max="10999" width="12.81640625" style="4" bestFit="1" customWidth="1"/>
    <col min="11000" max="11244" width="11.453125" style="4"/>
    <col min="11245" max="11245" width="6.7265625" style="4" customWidth="1"/>
    <col min="11246" max="11246" width="60.7265625" style="4" customWidth="1"/>
    <col min="11247" max="11247" width="6.7265625" style="4" customWidth="1"/>
    <col min="11248" max="11254" width="11.7265625" style="4" customWidth="1"/>
    <col min="11255" max="11255" width="12.81640625" style="4" bestFit="1" customWidth="1"/>
    <col min="11256" max="11500" width="11.453125" style="4"/>
    <col min="11501" max="11501" width="6.7265625" style="4" customWidth="1"/>
    <col min="11502" max="11502" width="60.7265625" style="4" customWidth="1"/>
    <col min="11503" max="11503" width="6.7265625" style="4" customWidth="1"/>
    <col min="11504" max="11510" width="11.7265625" style="4" customWidth="1"/>
    <col min="11511" max="11511" width="12.81640625" style="4" bestFit="1" customWidth="1"/>
    <col min="11512" max="11756" width="11.453125" style="4"/>
    <col min="11757" max="11757" width="6.7265625" style="4" customWidth="1"/>
    <col min="11758" max="11758" width="60.7265625" style="4" customWidth="1"/>
    <col min="11759" max="11759" width="6.7265625" style="4" customWidth="1"/>
    <col min="11760" max="11766" width="11.7265625" style="4" customWidth="1"/>
    <col min="11767" max="11767" width="12.81640625" style="4" bestFit="1" customWidth="1"/>
    <col min="11768" max="12012" width="11.453125" style="4"/>
    <col min="12013" max="12013" width="6.7265625" style="4" customWidth="1"/>
    <col min="12014" max="12014" width="60.7265625" style="4" customWidth="1"/>
    <col min="12015" max="12015" width="6.7265625" style="4" customWidth="1"/>
    <col min="12016" max="12022" width="11.7265625" style="4" customWidth="1"/>
    <col min="12023" max="12023" width="12.81640625" style="4" bestFit="1" customWidth="1"/>
    <col min="12024" max="12268" width="11.453125" style="4"/>
    <col min="12269" max="12269" width="6.7265625" style="4" customWidth="1"/>
    <col min="12270" max="12270" width="60.7265625" style="4" customWidth="1"/>
    <col min="12271" max="12271" width="6.7265625" style="4" customWidth="1"/>
    <col min="12272" max="12278" width="11.7265625" style="4" customWidth="1"/>
    <col min="12279" max="12279" width="12.81640625" style="4" bestFit="1" customWidth="1"/>
    <col min="12280" max="12524" width="11.453125" style="4"/>
    <col min="12525" max="12525" width="6.7265625" style="4" customWidth="1"/>
    <col min="12526" max="12526" width="60.7265625" style="4" customWidth="1"/>
    <col min="12527" max="12527" width="6.7265625" style="4" customWidth="1"/>
    <col min="12528" max="12534" width="11.7265625" style="4" customWidth="1"/>
    <col min="12535" max="12535" width="12.81640625" style="4" bestFit="1" customWidth="1"/>
    <col min="12536" max="12780" width="11.453125" style="4"/>
    <col min="12781" max="12781" width="6.7265625" style="4" customWidth="1"/>
    <col min="12782" max="12782" width="60.7265625" style="4" customWidth="1"/>
    <col min="12783" max="12783" width="6.7265625" style="4" customWidth="1"/>
    <col min="12784" max="12790" width="11.7265625" style="4" customWidth="1"/>
    <col min="12791" max="12791" width="12.81640625" style="4" bestFit="1" customWidth="1"/>
    <col min="12792" max="13036" width="11.453125" style="4"/>
    <col min="13037" max="13037" width="6.7265625" style="4" customWidth="1"/>
    <col min="13038" max="13038" width="60.7265625" style="4" customWidth="1"/>
    <col min="13039" max="13039" width="6.7265625" style="4" customWidth="1"/>
    <col min="13040" max="13046" width="11.7265625" style="4" customWidth="1"/>
    <col min="13047" max="13047" width="12.81640625" style="4" bestFit="1" customWidth="1"/>
    <col min="13048" max="13292" width="11.453125" style="4"/>
    <col min="13293" max="13293" width="6.7265625" style="4" customWidth="1"/>
    <col min="13294" max="13294" width="60.7265625" style="4" customWidth="1"/>
    <col min="13295" max="13295" width="6.7265625" style="4" customWidth="1"/>
    <col min="13296" max="13302" width="11.7265625" style="4" customWidth="1"/>
    <col min="13303" max="13303" width="12.81640625" style="4" bestFit="1" customWidth="1"/>
    <col min="13304" max="13548" width="11.453125" style="4"/>
    <col min="13549" max="13549" width="6.7265625" style="4" customWidth="1"/>
    <col min="13550" max="13550" width="60.7265625" style="4" customWidth="1"/>
    <col min="13551" max="13551" width="6.7265625" style="4" customWidth="1"/>
    <col min="13552" max="13558" width="11.7265625" style="4" customWidth="1"/>
    <col min="13559" max="13559" width="12.81640625" style="4" bestFit="1" customWidth="1"/>
    <col min="13560" max="13804" width="11.453125" style="4"/>
    <col min="13805" max="13805" width="6.7265625" style="4" customWidth="1"/>
    <col min="13806" max="13806" width="60.7265625" style="4" customWidth="1"/>
    <col min="13807" max="13807" width="6.7265625" style="4" customWidth="1"/>
    <col min="13808" max="13814" width="11.7265625" style="4" customWidth="1"/>
    <col min="13815" max="13815" width="12.81640625" style="4" bestFit="1" customWidth="1"/>
    <col min="13816" max="14060" width="11.453125" style="4"/>
    <col min="14061" max="14061" width="6.7265625" style="4" customWidth="1"/>
    <col min="14062" max="14062" width="60.7265625" style="4" customWidth="1"/>
    <col min="14063" max="14063" width="6.7265625" style="4" customWidth="1"/>
    <col min="14064" max="14070" width="11.7265625" style="4" customWidth="1"/>
    <col min="14071" max="14071" width="12.81640625" style="4" bestFit="1" customWidth="1"/>
    <col min="14072" max="14316" width="11.453125" style="4"/>
    <col min="14317" max="14317" width="6.7265625" style="4" customWidth="1"/>
    <col min="14318" max="14318" width="60.7265625" style="4" customWidth="1"/>
    <col min="14319" max="14319" width="6.7265625" style="4" customWidth="1"/>
    <col min="14320" max="14326" width="11.7265625" style="4" customWidth="1"/>
    <col min="14327" max="14327" width="12.81640625" style="4" bestFit="1" customWidth="1"/>
    <col min="14328" max="14572" width="11.453125" style="4"/>
    <col min="14573" max="14573" width="6.7265625" style="4" customWidth="1"/>
    <col min="14574" max="14574" width="60.7265625" style="4" customWidth="1"/>
    <col min="14575" max="14575" width="6.7265625" style="4" customWidth="1"/>
    <col min="14576" max="14582" width="11.7265625" style="4" customWidth="1"/>
    <col min="14583" max="14583" width="12.81640625" style="4" bestFit="1" customWidth="1"/>
    <col min="14584" max="14828" width="11.453125" style="4"/>
    <col min="14829" max="14829" width="6.7265625" style="4" customWidth="1"/>
    <col min="14830" max="14830" width="60.7265625" style="4" customWidth="1"/>
    <col min="14831" max="14831" width="6.7265625" style="4" customWidth="1"/>
    <col min="14832" max="14838" width="11.7265625" style="4" customWidth="1"/>
    <col min="14839" max="14839" width="12.81640625" style="4" bestFit="1" customWidth="1"/>
    <col min="14840" max="15084" width="11.453125" style="4"/>
    <col min="15085" max="15085" width="6.7265625" style="4" customWidth="1"/>
    <col min="15086" max="15086" width="60.7265625" style="4" customWidth="1"/>
    <col min="15087" max="15087" width="6.7265625" style="4" customWidth="1"/>
    <col min="15088" max="15094" width="11.7265625" style="4" customWidth="1"/>
    <col min="15095" max="15095" width="12.81640625" style="4" bestFit="1" customWidth="1"/>
    <col min="15096" max="15340" width="11.453125" style="4"/>
    <col min="15341" max="15341" width="6.7265625" style="4" customWidth="1"/>
    <col min="15342" max="15342" width="60.7265625" style="4" customWidth="1"/>
    <col min="15343" max="15343" width="6.7265625" style="4" customWidth="1"/>
    <col min="15344" max="15350" width="11.7265625" style="4" customWidth="1"/>
    <col min="15351" max="15351" width="12.81640625" style="4" bestFit="1" customWidth="1"/>
    <col min="15352" max="15596" width="11.453125" style="4"/>
    <col min="15597" max="15597" width="6.7265625" style="4" customWidth="1"/>
    <col min="15598" max="15598" width="60.7265625" style="4" customWidth="1"/>
    <col min="15599" max="15599" width="6.7265625" style="4" customWidth="1"/>
    <col min="15600" max="15606" width="11.7265625" style="4" customWidth="1"/>
    <col min="15607" max="15607" width="12.81640625" style="4" bestFit="1" customWidth="1"/>
    <col min="15608" max="15852" width="11.453125" style="4"/>
    <col min="15853" max="15853" width="6.7265625" style="4" customWidth="1"/>
    <col min="15854" max="15854" width="60.7265625" style="4" customWidth="1"/>
    <col min="15855" max="15855" width="6.7265625" style="4" customWidth="1"/>
    <col min="15856" max="15862" width="11.7265625" style="4" customWidth="1"/>
    <col min="15863" max="15863" width="12.81640625" style="4" bestFit="1" customWidth="1"/>
    <col min="15864" max="16108" width="11.453125" style="4"/>
    <col min="16109" max="16109" width="6.7265625" style="4" customWidth="1"/>
    <col min="16110" max="16110" width="60.7265625" style="4" customWidth="1"/>
    <col min="16111" max="16111" width="6.7265625" style="4" customWidth="1"/>
    <col min="16112" max="16118" width="11.7265625" style="4" customWidth="1"/>
    <col min="16119" max="16119" width="12.81640625" style="4" bestFit="1" customWidth="1"/>
    <col min="16120" max="16373" width="11.453125" style="4"/>
    <col min="16374" max="16384" width="11.453125" style="4" customWidth="1"/>
  </cols>
  <sheetData>
    <row r="1" spans="1:12" ht="15.5" x14ac:dyDescent="0.3">
      <c r="A1" s="269" t="s">
        <v>158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</row>
    <row r="2" spans="1:12" ht="16" thickBot="1" x14ac:dyDescent="0.35">
      <c r="A2" s="175"/>
      <c r="C2" s="176" t="str">
        <f>+'7.1 Travesías'!C3</f>
        <v xml:space="preserve">POSTOR: </v>
      </c>
      <c r="D2" s="270" t="str">
        <f>T('7.1 Travesías'!D3:F3)</f>
        <v>[NOMBRE DEL POSTOR]</v>
      </c>
      <c r="E2" s="270"/>
      <c r="F2" s="270"/>
      <c r="G2" s="270"/>
      <c r="H2" s="270"/>
      <c r="I2" s="270"/>
      <c r="J2" s="183"/>
      <c r="K2" s="175"/>
      <c r="L2" s="175"/>
    </row>
    <row r="3" spans="1:12" s="5" customFormat="1" ht="15" thickTop="1" x14ac:dyDescent="0.35">
      <c r="A3" s="271" t="s">
        <v>18</v>
      </c>
      <c r="B3" s="272"/>
      <c r="C3" s="273"/>
      <c r="D3" s="271" t="s">
        <v>117</v>
      </c>
      <c r="E3" s="272"/>
      <c r="F3" s="273"/>
      <c r="G3" s="271" t="s">
        <v>118</v>
      </c>
      <c r="H3" s="272"/>
      <c r="I3" s="273"/>
      <c r="J3" s="271" t="s">
        <v>119</v>
      </c>
      <c r="K3" s="272"/>
      <c r="L3" s="273"/>
    </row>
    <row r="4" spans="1:12" s="5" customFormat="1" ht="13.5" thickBot="1" x14ac:dyDescent="0.4">
      <c r="A4" s="99" t="s">
        <v>20</v>
      </c>
      <c r="B4" s="100" t="s">
        <v>21</v>
      </c>
      <c r="C4" s="101" t="s">
        <v>22</v>
      </c>
      <c r="D4" s="102" t="s">
        <v>110</v>
      </c>
      <c r="E4" s="103" t="s">
        <v>162</v>
      </c>
      <c r="F4" s="104" t="s">
        <v>143</v>
      </c>
      <c r="G4" s="102" t="s">
        <v>110</v>
      </c>
      <c r="H4" s="103" t="s">
        <v>162</v>
      </c>
      <c r="I4" s="104" t="s">
        <v>143</v>
      </c>
      <c r="J4" s="102" t="s">
        <v>110</v>
      </c>
      <c r="K4" s="103" t="s">
        <v>162</v>
      </c>
      <c r="L4" s="104" t="s">
        <v>143</v>
      </c>
    </row>
    <row r="5" spans="1:12" s="5" customFormat="1" ht="16.5" customHeight="1" thickTop="1" x14ac:dyDescent="0.35">
      <c r="A5" s="63">
        <v>1</v>
      </c>
      <c r="B5" s="131" t="s">
        <v>26</v>
      </c>
      <c r="C5" s="132"/>
      <c r="D5" s="122"/>
      <c r="E5" s="203"/>
      <c r="F5" s="82"/>
      <c r="G5" s="122"/>
      <c r="H5" s="81"/>
      <c r="I5" s="82"/>
      <c r="J5" s="122"/>
      <c r="K5" s="81"/>
      <c r="L5" s="81"/>
    </row>
    <row r="6" spans="1:12" s="5" customFormat="1" ht="28" x14ac:dyDescent="0.35">
      <c r="A6" s="52">
        <v>1.01</v>
      </c>
      <c r="B6" s="123" t="s">
        <v>27</v>
      </c>
      <c r="C6" s="53" t="s">
        <v>111</v>
      </c>
      <c r="D6" s="47">
        <v>2</v>
      </c>
      <c r="E6" s="204">
        <v>0</v>
      </c>
      <c r="F6" s="94">
        <f t="shared" ref="F6:F12" si="0">ROUND(+D6*E6,2)</f>
        <v>0</v>
      </c>
      <c r="G6" s="47">
        <v>2</v>
      </c>
      <c r="H6" s="204">
        <v>0</v>
      </c>
      <c r="I6" s="86">
        <f t="shared" ref="I6:I12" si="1">ROUND(+G6*H6,2)</f>
        <v>0</v>
      </c>
      <c r="J6" s="47">
        <v>3</v>
      </c>
      <c r="K6" s="204">
        <v>0</v>
      </c>
      <c r="L6" s="86">
        <f t="shared" ref="L6:L15" si="2">ROUND(+J6*K6,2)</f>
        <v>0</v>
      </c>
    </row>
    <row r="7" spans="1:12" s="5" customFormat="1" ht="28" x14ac:dyDescent="0.35">
      <c r="A7" s="52">
        <f>+A6+0.01</f>
        <v>1.02</v>
      </c>
      <c r="B7" s="123" t="s">
        <v>28</v>
      </c>
      <c r="C7" s="53" t="s">
        <v>29</v>
      </c>
      <c r="D7" s="47">
        <v>1</v>
      </c>
      <c r="E7" s="204">
        <v>0</v>
      </c>
      <c r="F7" s="94">
        <f t="shared" si="0"/>
        <v>0</v>
      </c>
      <c r="G7" s="47">
        <v>1</v>
      </c>
      <c r="H7" s="204">
        <v>0</v>
      </c>
      <c r="I7" s="86">
        <f t="shared" si="1"/>
        <v>0</v>
      </c>
      <c r="J7" s="47">
        <v>1</v>
      </c>
      <c r="K7" s="204">
        <v>0</v>
      </c>
      <c r="L7" s="86">
        <f t="shared" si="2"/>
        <v>0</v>
      </c>
    </row>
    <row r="8" spans="1:12" s="5" customFormat="1" ht="28" x14ac:dyDescent="0.35">
      <c r="A8" s="52">
        <f t="shared" ref="A8:A20" si="3">+A7+0.01</f>
        <v>1.03</v>
      </c>
      <c r="B8" s="123" t="s">
        <v>30</v>
      </c>
      <c r="C8" s="53" t="s">
        <v>29</v>
      </c>
      <c r="D8" s="47">
        <v>1</v>
      </c>
      <c r="E8" s="204">
        <v>0</v>
      </c>
      <c r="F8" s="94">
        <f t="shared" si="0"/>
        <v>0</v>
      </c>
      <c r="G8" s="47">
        <v>1</v>
      </c>
      <c r="H8" s="204">
        <v>0</v>
      </c>
      <c r="I8" s="86">
        <f t="shared" si="1"/>
        <v>0</v>
      </c>
      <c r="J8" s="47">
        <v>1</v>
      </c>
      <c r="K8" s="204">
        <v>0</v>
      </c>
      <c r="L8" s="86">
        <f t="shared" si="2"/>
        <v>0</v>
      </c>
    </row>
    <row r="9" spans="1:12" s="5" customFormat="1" ht="28" x14ac:dyDescent="0.35">
      <c r="A9" s="52">
        <f t="shared" si="3"/>
        <v>1.04</v>
      </c>
      <c r="B9" s="124" t="s">
        <v>31</v>
      </c>
      <c r="C9" s="53" t="s">
        <v>29</v>
      </c>
      <c r="D9" s="47">
        <v>1</v>
      </c>
      <c r="E9" s="204">
        <v>0</v>
      </c>
      <c r="F9" s="94">
        <f t="shared" si="0"/>
        <v>0</v>
      </c>
      <c r="G9" s="47">
        <v>1</v>
      </c>
      <c r="H9" s="204">
        <v>0</v>
      </c>
      <c r="I9" s="86">
        <f t="shared" si="1"/>
        <v>0</v>
      </c>
      <c r="J9" s="47">
        <v>1</v>
      </c>
      <c r="K9" s="204">
        <v>0</v>
      </c>
      <c r="L9" s="86">
        <f t="shared" si="2"/>
        <v>0</v>
      </c>
    </row>
    <row r="10" spans="1:12" s="5" customFormat="1" ht="28" x14ac:dyDescent="0.35">
      <c r="A10" s="52">
        <f t="shared" si="3"/>
        <v>1.05</v>
      </c>
      <c r="B10" s="123" t="s">
        <v>32</v>
      </c>
      <c r="C10" s="53" t="s">
        <v>29</v>
      </c>
      <c r="D10" s="47">
        <v>1</v>
      </c>
      <c r="E10" s="204">
        <v>0</v>
      </c>
      <c r="F10" s="94">
        <f t="shared" si="0"/>
        <v>0</v>
      </c>
      <c r="G10" s="47">
        <v>1</v>
      </c>
      <c r="H10" s="204">
        <v>0</v>
      </c>
      <c r="I10" s="86">
        <f t="shared" si="1"/>
        <v>0</v>
      </c>
      <c r="J10" s="47">
        <v>1</v>
      </c>
      <c r="K10" s="204">
        <v>0</v>
      </c>
      <c r="L10" s="86">
        <f t="shared" si="2"/>
        <v>0</v>
      </c>
    </row>
    <row r="11" spans="1:12" s="5" customFormat="1" ht="28" x14ac:dyDescent="0.35">
      <c r="A11" s="52">
        <f t="shared" si="3"/>
        <v>1.06</v>
      </c>
      <c r="B11" s="123" t="s">
        <v>33</v>
      </c>
      <c r="C11" s="53" t="s">
        <v>29</v>
      </c>
      <c r="D11" s="47">
        <v>1</v>
      </c>
      <c r="E11" s="204">
        <v>0</v>
      </c>
      <c r="F11" s="94">
        <f t="shared" si="0"/>
        <v>0</v>
      </c>
      <c r="G11" s="47">
        <v>1</v>
      </c>
      <c r="H11" s="204">
        <v>0</v>
      </c>
      <c r="I11" s="86">
        <f t="shared" si="1"/>
        <v>0</v>
      </c>
      <c r="J11" s="47">
        <v>1</v>
      </c>
      <c r="K11" s="204">
        <v>0</v>
      </c>
      <c r="L11" s="86">
        <f t="shared" si="2"/>
        <v>0</v>
      </c>
    </row>
    <row r="12" spans="1:12" s="5" customFormat="1" ht="28" x14ac:dyDescent="0.35">
      <c r="A12" s="52">
        <f t="shared" si="3"/>
        <v>1.07</v>
      </c>
      <c r="B12" s="124" t="s">
        <v>34</v>
      </c>
      <c r="C12" s="53" t="s">
        <v>29</v>
      </c>
      <c r="D12" s="47">
        <v>1</v>
      </c>
      <c r="E12" s="204">
        <v>0</v>
      </c>
      <c r="F12" s="94">
        <f t="shared" si="0"/>
        <v>0</v>
      </c>
      <c r="G12" s="47">
        <v>1</v>
      </c>
      <c r="H12" s="204">
        <v>0</v>
      </c>
      <c r="I12" s="86">
        <f t="shared" si="1"/>
        <v>0</v>
      </c>
      <c r="J12" s="47">
        <v>1</v>
      </c>
      <c r="K12" s="204">
        <v>0</v>
      </c>
      <c r="L12" s="86">
        <f t="shared" si="2"/>
        <v>0</v>
      </c>
    </row>
    <row r="13" spans="1:12" s="5" customFormat="1" ht="28" x14ac:dyDescent="0.35">
      <c r="A13" s="52">
        <f t="shared" si="3"/>
        <v>1.08</v>
      </c>
      <c r="B13" s="123" t="s">
        <v>35</v>
      </c>
      <c r="C13" s="53" t="s">
        <v>29</v>
      </c>
      <c r="D13" s="48"/>
      <c r="E13" s="78"/>
      <c r="F13" s="79"/>
      <c r="G13" s="48"/>
      <c r="H13" s="78"/>
      <c r="I13" s="79"/>
      <c r="J13" s="47">
        <v>1</v>
      </c>
      <c r="K13" s="204">
        <v>0</v>
      </c>
      <c r="L13" s="86">
        <f t="shared" si="2"/>
        <v>0</v>
      </c>
    </row>
    <row r="14" spans="1:12" s="5" customFormat="1" ht="28" x14ac:dyDescent="0.35">
      <c r="A14" s="52">
        <f t="shared" si="3"/>
        <v>1.0900000000000001</v>
      </c>
      <c r="B14" s="123" t="s">
        <v>36</v>
      </c>
      <c r="C14" s="53" t="s">
        <v>29</v>
      </c>
      <c r="D14" s="48"/>
      <c r="E14" s="78"/>
      <c r="F14" s="79"/>
      <c r="G14" s="48"/>
      <c r="H14" s="78"/>
      <c r="I14" s="79"/>
      <c r="J14" s="47">
        <v>1</v>
      </c>
      <c r="K14" s="204">
        <v>0</v>
      </c>
      <c r="L14" s="86">
        <f t="shared" si="2"/>
        <v>0</v>
      </c>
    </row>
    <row r="15" spans="1:12" s="5" customFormat="1" ht="28" x14ac:dyDescent="0.35">
      <c r="A15" s="52">
        <f t="shared" si="3"/>
        <v>1.1000000000000001</v>
      </c>
      <c r="B15" s="124" t="s">
        <v>37</v>
      </c>
      <c r="C15" s="53" t="s">
        <v>29</v>
      </c>
      <c r="D15" s="48"/>
      <c r="E15" s="78"/>
      <c r="F15" s="79"/>
      <c r="G15" s="48"/>
      <c r="H15" s="78"/>
      <c r="I15" s="79"/>
      <c r="J15" s="47">
        <v>1</v>
      </c>
      <c r="K15" s="204">
        <v>0</v>
      </c>
      <c r="L15" s="86">
        <f t="shared" si="2"/>
        <v>0</v>
      </c>
    </row>
    <row r="16" spans="1:12" s="5" customFormat="1" ht="28" x14ac:dyDescent="0.35">
      <c r="A16" s="52">
        <f t="shared" si="3"/>
        <v>1.1100000000000001</v>
      </c>
      <c r="B16" s="123" t="s">
        <v>38</v>
      </c>
      <c r="C16" s="53" t="s">
        <v>29</v>
      </c>
      <c r="D16" s="47">
        <v>1</v>
      </c>
      <c r="E16" s="204">
        <v>0</v>
      </c>
      <c r="F16" s="86">
        <f>ROUND(+D16*E16,2)</f>
        <v>0</v>
      </c>
      <c r="G16" s="47">
        <v>1</v>
      </c>
      <c r="H16" s="204">
        <v>0</v>
      </c>
      <c r="I16" s="86">
        <f>ROUND(+G16*H16,2)</f>
        <v>0</v>
      </c>
      <c r="J16" s="48"/>
      <c r="K16" s="78"/>
      <c r="L16" s="79"/>
    </row>
    <row r="17" spans="1:12" s="5" customFormat="1" ht="14" x14ac:dyDescent="0.35">
      <c r="A17" s="52">
        <f t="shared" si="3"/>
        <v>1.1200000000000001</v>
      </c>
      <c r="B17" s="123" t="s">
        <v>39</v>
      </c>
      <c r="C17" s="53" t="s">
        <v>29</v>
      </c>
      <c r="D17" s="47">
        <v>1</v>
      </c>
      <c r="E17" s="204">
        <v>0</v>
      </c>
      <c r="F17" s="86">
        <f>ROUND(+D17*E17,2)</f>
        <v>0</v>
      </c>
      <c r="G17" s="47">
        <v>1</v>
      </c>
      <c r="H17" s="204">
        <v>0</v>
      </c>
      <c r="I17" s="86">
        <f>ROUND(+G17*H17,2)</f>
        <v>0</v>
      </c>
      <c r="J17" s="48"/>
      <c r="K17" s="78"/>
      <c r="L17" s="79"/>
    </row>
    <row r="18" spans="1:12" s="5" customFormat="1" ht="28" x14ac:dyDescent="0.35">
      <c r="A18" s="52">
        <f t="shared" si="3"/>
        <v>1.1300000000000001</v>
      </c>
      <c r="B18" s="123" t="s">
        <v>40</v>
      </c>
      <c r="C18" s="53" t="s">
        <v>29</v>
      </c>
      <c r="D18" s="47">
        <v>1</v>
      </c>
      <c r="E18" s="204">
        <v>0</v>
      </c>
      <c r="F18" s="86">
        <f>ROUND(+D18*E18,2)</f>
        <v>0</v>
      </c>
      <c r="G18" s="47">
        <v>1</v>
      </c>
      <c r="H18" s="204">
        <v>0</v>
      </c>
      <c r="I18" s="86">
        <f>ROUND(+G18*H18,2)</f>
        <v>0</v>
      </c>
      <c r="J18" s="48"/>
      <c r="K18" s="78"/>
      <c r="L18" s="79"/>
    </row>
    <row r="19" spans="1:12" s="5" customFormat="1" ht="14" x14ac:dyDescent="0.35">
      <c r="A19" s="52">
        <f t="shared" si="3"/>
        <v>1.1400000000000001</v>
      </c>
      <c r="B19" s="123" t="s">
        <v>41</v>
      </c>
      <c r="C19" s="53" t="s">
        <v>29</v>
      </c>
      <c r="D19" s="47">
        <v>1</v>
      </c>
      <c r="E19" s="204">
        <v>0</v>
      </c>
      <c r="F19" s="86">
        <f>ROUND(+D19*E19,2)</f>
        <v>0</v>
      </c>
      <c r="G19" s="47">
        <v>1</v>
      </c>
      <c r="H19" s="204">
        <v>0</v>
      </c>
      <c r="I19" s="86">
        <f>ROUND(+G19*H19,2)</f>
        <v>0</v>
      </c>
      <c r="J19" s="48"/>
      <c r="K19" s="78"/>
      <c r="L19" s="79"/>
    </row>
    <row r="20" spans="1:12" s="5" customFormat="1" ht="42" x14ac:dyDescent="0.35">
      <c r="A20" s="52">
        <f t="shared" si="3"/>
        <v>1.1500000000000001</v>
      </c>
      <c r="B20" s="123" t="s">
        <v>42</v>
      </c>
      <c r="C20" s="53" t="s">
        <v>29</v>
      </c>
      <c r="D20" s="48"/>
      <c r="E20" s="78"/>
      <c r="F20" s="79"/>
      <c r="G20" s="48"/>
      <c r="H20" s="78"/>
      <c r="I20" s="79"/>
      <c r="J20" s="47">
        <v>1</v>
      </c>
      <c r="K20" s="204">
        <v>0</v>
      </c>
      <c r="L20" s="86">
        <f>ROUND(+J20*K20,2)</f>
        <v>0</v>
      </c>
    </row>
    <row r="21" spans="1:12" s="5" customFormat="1" ht="12.75" customHeight="1" x14ac:dyDescent="0.35">
      <c r="A21" s="54"/>
      <c r="B21" s="125"/>
      <c r="C21" s="55"/>
      <c r="D21" s="48"/>
      <c r="E21" s="9"/>
      <c r="F21" s="49"/>
      <c r="G21" s="48"/>
      <c r="H21" s="9"/>
      <c r="I21" s="49"/>
      <c r="J21" s="48"/>
      <c r="K21" s="78"/>
      <c r="L21" s="79"/>
    </row>
    <row r="22" spans="1:12" s="5" customFormat="1" ht="16.5" customHeight="1" x14ac:dyDescent="0.35">
      <c r="A22" s="51">
        <v>2</v>
      </c>
      <c r="B22" s="133" t="s">
        <v>43</v>
      </c>
      <c r="C22" s="134"/>
      <c r="D22" s="119"/>
      <c r="E22" s="120"/>
      <c r="F22" s="121"/>
      <c r="G22" s="119"/>
      <c r="H22" s="120"/>
      <c r="I22" s="121"/>
      <c r="J22" s="119"/>
      <c r="K22" s="120"/>
      <c r="L22" s="121"/>
    </row>
    <row r="23" spans="1:12" s="5" customFormat="1" ht="14" x14ac:dyDescent="0.35">
      <c r="A23" s="52">
        <v>2.0099999999999998</v>
      </c>
      <c r="B23" s="123" t="s">
        <v>44</v>
      </c>
      <c r="C23" s="53" t="s">
        <v>29</v>
      </c>
      <c r="D23" s="47">
        <v>1</v>
      </c>
      <c r="E23" s="204">
        <v>0</v>
      </c>
      <c r="F23" s="86">
        <f>ROUND(+D23*E23,2)</f>
        <v>0</v>
      </c>
      <c r="G23" s="47">
        <v>1</v>
      </c>
      <c r="H23" s="204">
        <v>0</v>
      </c>
      <c r="I23" s="86">
        <f>ROUND(+G23*H23,2)</f>
        <v>0</v>
      </c>
      <c r="J23" s="47">
        <v>1</v>
      </c>
      <c r="K23" s="204">
        <v>0</v>
      </c>
      <c r="L23" s="86">
        <f t="shared" ref="L23:L28" si="4">ROUND(+J23*K23,2)</f>
        <v>0</v>
      </c>
    </row>
    <row r="24" spans="1:12" s="5" customFormat="1" ht="14" x14ac:dyDescent="0.35">
      <c r="A24" s="52">
        <v>2.02</v>
      </c>
      <c r="B24" s="123" t="s">
        <v>45</v>
      </c>
      <c r="C24" s="53" t="s">
        <v>29</v>
      </c>
      <c r="D24" s="47">
        <v>1</v>
      </c>
      <c r="E24" s="204">
        <v>0</v>
      </c>
      <c r="F24" s="86">
        <f>ROUND(+D24*E24,2)</f>
        <v>0</v>
      </c>
      <c r="G24" s="47">
        <v>1</v>
      </c>
      <c r="H24" s="204">
        <v>0</v>
      </c>
      <c r="I24" s="86">
        <f>ROUND(+G24*H24,2)</f>
        <v>0</v>
      </c>
      <c r="J24" s="47">
        <v>1</v>
      </c>
      <c r="K24" s="204">
        <v>0</v>
      </c>
      <c r="L24" s="86">
        <f t="shared" si="4"/>
        <v>0</v>
      </c>
    </row>
    <row r="25" spans="1:12" s="5" customFormat="1" ht="14" x14ac:dyDescent="0.35">
      <c r="A25" s="52">
        <v>2.0299999999999998</v>
      </c>
      <c r="B25" s="123" t="s">
        <v>46</v>
      </c>
      <c r="C25" s="53" t="s">
        <v>29</v>
      </c>
      <c r="D25" s="47">
        <v>1</v>
      </c>
      <c r="E25" s="204">
        <v>0</v>
      </c>
      <c r="F25" s="86">
        <f>ROUND(+D25*E25,2)</f>
        <v>0</v>
      </c>
      <c r="G25" s="47">
        <v>1</v>
      </c>
      <c r="H25" s="204">
        <v>0</v>
      </c>
      <c r="I25" s="86">
        <f>ROUND(+G25*H25,2)</f>
        <v>0</v>
      </c>
      <c r="J25" s="47">
        <v>1</v>
      </c>
      <c r="K25" s="204">
        <v>0</v>
      </c>
      <c r="L25" s="86">
        <f t="shared" si="4"/>
        <v>0</v>
      </c>
    </row>
    <row r="26" spans="1:12" s="5" customFormat="1" ht="14" x14ac:dyDescent="0.35">
      <c r="A26" s="52">
        <v>2.04</v>
      </c>
      <c r="B26" s="123" t="s">
        <v>47</v>
      </c>
      <c r="C26" s="53" t="s">
        <v>29</v>
      </c>
      <c r="D26" s="47">
        <v>1</v>
      </c>
      <c r="E26" s="204">
        <v>0</v>
      </c>
      <c r="F26" s="86">
        <f>ROUND(+D26*E26,2)</f>
        <v>0</v>
      </c>
      <c r="G26" s="47">
        <v>1</v>
      </c>
      <c r="H26" s="204">
        <v>0</v>
      </c>
      <c r="I26" s="86">
        <f>ROUND(+G26*H26,2)</f>
        <v>0</v>
      </c>
      <c r="J26" s="47">
        <v>1</v>
      </c>
      <c r="K26" s="204">
        <v>0</v>
      </c>
      <c r="L26" s="86">
        <f t="shared" si="4"/>
        <v>0</v>
      </c>
    </row>
    <row r="27" spans="1:12" s="5" customFormat="1" ht="14.15" customHeight="1" x14ac:dyDescent="0.35">
      <c r="A27" s="52">
        <v>2.0499999999999998</v>
      </c>
      <c r="B27" s="123" t="s">
        <v>48</v>
      </c>
      <c r="C27" s="53" t="s">
        <v>29</v>
      </c>
      <c r="D27" s="48"/>
      <c r="E27" s="78"/>
      <c r="F27" s="79"/>
      <c r="G27" s="48"/>
      <c r="H27" s="78"/>
      <c r="I27" s="79"/>
      <c r="J27" s="47">
        <v>1</v>
      </c>
      <c r="K27" s="204">
        <v>0</v>
      </c>
      <c r="L27" s="86">
        <f t="shared" si="4"/>
        <v>0</v>
      </c>
    </row>
    <row r="28" spans="1:12" s="5" customFormat="1" ht="14.15" customHeight="1" x14ac:dyDescent="0.35">
      <c r="A28" s="52">
        <v>2.0499999999999998</v>
      </c>
      <c r="B28" s="123" t="s">
        <v>49</v>
      </c>
      <c r="C28" s="53" t="s">
        <v>29</v>
      </c>
      <c r="D28" s="48"/>
      <c r="E28" s="78"/>
      <c r="F28" s="79"/>
      <c r="G28" s="48"/>
      <c r="H28" s="78"/>
      <c r="I28" s="79"/>
      <c r="J28" s="47">
        <v>1</v>
      </c>
      <c r="K28" s="204">
        <v>0</v>
      </c>
      <c r="L28" s="86">
        <f t="shared" si="4"/>
        <v>0</v>
      </c>
    </row>
    <row r="29" spans="1:12" s="5" customFormat="1" ht="12.75" customHeight="1" x14ac:dyDescent="0.35">
      <c r="A29" s="54"/>
      <c r="B29" s="125"/>
      <c r="C29" s="55"/>
      <c r="D29" s="48"/>
      <c r="E29" s="9"/>
      <c r="F29" s="49"/>
      <c r="G29" s="48"/>
      <c r="H29" s="9"/>
      <c r="I29" s="49"/>
      <c r="J29" s="48"/>
      <c r="K29" s="10"/>
      <c r="L29" s="49"/>
    </row>
    <row r="30" spans="1:12" s="5" customFormat="1" ht="16.5" customHeight="1" x14ac:dyDescent="0.35">
      <c r="A30" s="56">
        <v>3</v>
      </c>
      <c r="B30" s="133" t="s">
        <v>50</v>
      </c>
      <c r="C30" s="134"/>
      <c r="D30" s="119"/>
      <c r="E30" s="120"/>
      <c r="F30" s="121"/>
      <c r="G30" s="119"/>
      <c r="H30" s="120"/>
      <c r="I30" s="121"/>
      <c r="J30" s="119"/>
      <c r="K30" s="120"/>
      <c r="L30" s="121"/>
    </row>
    <row r="31" spans="1:12" s="5" customFormat="1" ht="42" x14ac:dyDescent="0.35">
      <c r="A31" s="57">
        <v>3.01</v>
      </c>
      <c r="B31" s="123" t="s">
        <v>51</v>
      </c>
      <c r="C31" s="53" t="s">
        <v>29</v>
      </c>
      <c r="D31" s="47">
        <v>1</v>
      </c>
      <c r="E31" s="204">
        <v>0</v>
      </c>
      <c r="F31" s="86">
        <f>ROUND(+D31*E31,2)</f>
        <v>0</v>
      </c>
      <c r="G31" s="47">
        <v>1</v>
      </c>
      <c r="H31" s="204">
        <v>0</v>
      </c>
      <c r="I31" s="86">
        <f>ROUND(+G31*H31,2)</f>
        <v>0</v>
      </c>
      <c r="J31" s="47">
        <v>1</v>
      </c>
      <c r="K31" s="204">
        <v>0</v>
      </c>
      <c r="L31" s="86">
        <f t="shared" ref="L31:L48" si="5">ROUND(+J31*K31,2)</f>
        <v>0</v>
      </c>
    </row>
    <row r="32" spans="1:12" s="5" customFormat="1" ht="14" x14ac:dyDescent="0.35">
      <c r="A32" s="58">
        <f>+A31+0.01</f>
        <v>3.0199999999999996</v>
      </c>
      <c r="B32" s="127" t="s">
        <v>52</v>
      </c>
      <c r="C32" s="53" t="s">
        <v>29</v>
      </c>
      <c r="D32" s="47">
        <v>1</v>
      </c>
      <c r="E32" s="204">
        <v>0</v>
      </c>
      <c r="F32" s="86">
        <f>ROUND(+D32*E32,2)</f>
        <v>0</v>
      </c>
      <c r="G32" s="47">
        <v>1</v>
      </c>
      <c r="H32" s="204">
        <v>0</v>
      </c>
      <c r="I32" s="86">
        <f>ROUND(+G32*H32,2)</f>
        <v>0</v>
      </c>
      <c r="J32" s="47">
        <v>1</v>
      </c>
      <c r="K32" s="204">
        <v>0</v>
      </c>
      <c r="L32" s="86">
        <f t="shared" si="5"/>
        <v>0</v>
      </c>
    </row>
    <row r="33" spans="1:12" s="5" customFormat="1" ht="42" x14ac:dyDescent="0.35">
      <c r="A33" s="58">
        <f>+A32+0.01</f>
        <v>3.0299999999999994</v>
      </c>
      <c r="B33" s="123" t="s">
        <v>53</v>
      </c>
      <c r="C33" s="53" t="s">
        <v>29</v>
      </c>
      <c r="D33" s="47">
        <v>1</v>
      </c>
      <c r="E33" s="204">
        <v>0</v>
      </c>
      <c r="F33" s="86">
        <f>ROUND(+D33*E33,2)</f>
        <v>0</v>
      </c>
      <c r="G33" s="47">
        <v>1</v>
      </c>
      <c r="H33" s="204">
        <v>0</v>
      </c>
      <c r="I33" s="86">
        <f>ROUND(+G33*H33,2)</f>
        <v>0</v>
      </c>
      <c r="J33" s="47">
        <v>1</v>
      </c>
      <c r="K33" s="204">
        <v>0</v>
      </c>
      <c r="L33" s="86">
        <f t="shared" si="5"/>
        <v>0</v>
      </c>
    </row>
    <row r="34" spans="1:12" s="5" customFormat="1" ht="14" x14ac:dyDescent="0.35">
      <c r="A34" s="57">
        <f>+A33+0.01</f>
        <v>3.0399999999999991</v>
      </c>
      <c r="B34" s="127" t="s">
        <v>54</v>
      </c>
      <c r="C34" s="53" t="s">
        <v>29</v>
      </c>
      <c r="D34" s="47">
        <v>1</v>
      </c>
      <c r="E34" s="204">
        <v>0</v>
      </c>
      <c r="F34" s="86">
        <f>ROUND(+D34*E34,2)</f>
        <v>0</v>
      </c>
      <c r="G34" s="47">
        <v>1</v>
      </c>
      <c r="H34" s="204">
        <v>0</v>
      </c>
      <c r="I34" s="86">
        <f>ROUND(+G34*H34,2)</f>
        <v>0</v>
      </c>
      <c r="J34" s="47">
        <v>1</v>
      </c>
      <c r="K34" s="204">
        <v>0</v>
      </c>
      <c r="L34" s="86">
        <f t="shared" si="5"/>
        <v>0</v>
      </c>
    </row>
    <row r="35" spans="1:12" s="5" customFormat="1" ht="42" x14ac:dyDescent="0.35">
      <c r="A35" s="57">
        <f>+A34+0.01</f>
        <v>3.0499999999999989</v>
      </c>
      <c r="B35" s="123" t="s">
        <v>55</v>
      </c>
      <c r="C35" s="53" t="s">
        <v>29</v>
      </c>
      <c r="D35" s="48"/>
      <c r="E35" s="78"/>
      <c r="F35" s="79"/>
      <c r="G35" s="48"/>
      <c r="H35" s="78"/>
      <c r="I35" s="79"/>
      <c r="J35" s="47">
        <v>1</v>
      </c>
      <c r="K35" s="204">
        <v>0</v>
      </c>
      <c r="L35" s="86">
        <f t="shared" si="5"/>
        <v>0</v>
      </c>
    </row>
    <row r="36" spans="1:12" s="5" customFormat="1" ht="14" x14ac:dyDescent="0.35">
      <c r="A36" s="57">
        <f>+A35+0.01</f>
        <v>3.0599999999999987</v>
      </c>
      <c r="B36" s="127" t="s">
        <v>56</v>
      </c>
      <c r="C36" s="53" t="s">
        <v>29</v>
      </c>
      <c r="D36" s="48"/>
      <c r="E36" s="78"/>
      <c r="F36" s="79"/>
      <c r="G36" s="48"/>
      <c r="H36" s="78"/>
      <c r="I36" s="79"/>
      <c r="J36" s="47">
        <v>1</v>
      </c>
      <c r="K36" s="204">
        <v>0</v>
      </c>
      <c r="L36" s="86">
        <f t="shared" si="5"/>
        <v>0</v>
      </c>
    </row>
    <row r="37" spans="1:12" s="5" customFormat="1" ht="28" x14ac:dyDescent="0.35">
      <c r="A37" s="57">
        <f t="shared" ref="A37:A40" si="6">+A36+0.01</f>
        <v>3.0699999999999985</v>
      </c>
      <c r="B37" s="127" t="s">
        <v>57</v>
      </c>
      <c r="C37" s="53" t="s">
        <v>29</v>
      </c>
      <c r="D37" s="47">
        <v>1</v>
      </c>
      <c r="E37" s="204">
        <v>0</v>
      </c>
      <c r="F37" s="86">
        <f t="shared" ref="F37:F48" si="7">ROUND(+D37*E37,2)</f>
        <v>0</v>
      </c>
      <c r="G37" s="47">
        <v>1</v>
      </c>
      <c r="H37" s="204">
        <v>0</v>
      </c>
      <c r="I37" s="86">
        <f t="shared" ref="I37:I48" si="8">ROUND(+G37*H37,2)</f>
        <v>0</v>
      </c>
      <c r="J37" s="47">
        <v>1</v>
      </c>
      <c r="K37" s="204">
        <v>0</v>
      </c>
      <c r="L37" s="86">
        <f t="shared" si="5"/>
        <v>0</v>
      </c>
    </row>
    <row r="38" spans="1:12" s="5" customFormat="1" ht="20.25" customHeight="1" x14ac:dyDescent="0.35">
      <c r="A38" s="57">
        <f t="shared" si="6"/>
        <v>3.0799999999999983</v>
      </c>
      <c r="B38" s="123" t="s">
        <v>58</v>
      </c>
      <c r="C38" s="53" t="s">
        <v>29</v>
      </c>
      <c r="D38" s="47">
        <v>1</v>
      </c>
      <c r="E38" s="204">
        <v>0</v>
      </c>
      <c r="F38" s="86">
        <f t="shared" si="7"/>
        <v>0</v>
      </c>
      <c r="G38" s="47">
        <v>1</v>
      </c>
      <c r="H38" s="204">
        <v>0</v>
      </c>
      <c r="I38" s="86">
        <f t="shared" si="8"/>
        <v>0</v>
      </c>
      <c r="J38" s="47">
        <v>1</v>
      </c>
      <c r="K38" s="204">
        <v>0</v>
      </c>
      <c r="L38" s="86">
        <f t="shared" si="5"/>
        <v>0</v>
      </c>
    </row>
    <row r="39" spans="1:12" s="5" customFormat="1" ht="42" x14ac:dyDescent="0.35">
      <c r="A39" s="58">
        <f t="shared" si="6"/>
        <v>3.0899999999999981</v>
      </c>
      <c r="B39" s="127" t="s">
        <v>59</v>
      </c>
      <c r="C39" s="53" t="s">
        <v>29</v>
      </c>
      <c r="D39" s="47">
        <v>1</v>
      </c>
      <c r="E39" s="204">
        <v>0</v>
      </c>
      <c r="F39" s="86">
        <f t="shared" si="7"/>
        <v>0</v>
      </c>
      <c r="G39" s="47">
        <v>1</v>
      </c>
      <c r="H39" s="204">
        <v>0</v>
      </c>
      <c r="I39" s="86">
        <f t="shared" si="8"/>
        <v>0</v>
      </c>
      <c r="J39" s="47">
        <v>1</v>
      </c>
      <c r="K39" s="204">
        <v>0</v>
      </c>
      <c r="L39" s="86">
        <f t="shared" si="5"/>
        <v>0</v>
      </c>
    </row>
    <row r="40" spans="1:12" s="5" customFormat="1" ht="14" x14ac:dyDescent="0.35">
      <c r="A40" s="58">
        <f t="shared" si="6"/>
        <v>3.0999999999999979</v>
      </c>
      <c r="B40" s="127" t="s">
        <v>60</v>
      </c>
      <c r="C40" s="53" t="s">
        <v>29</v>
      </c>
      <c r="D40" s="47">
        <v>1</v>
      </c>
      <c r="E40" s="204">
        <v>0</v>
      </c>
      <c r="F40" s="86">
        <f t="shared" si="7"/>
        <v>0</v>
      </c>
      <c r="G40" s="47">
        <v>1</v>
      </c>
      <c r="H40" s="204">
        <v>0</v>
      </c>
      <c r="I40" s="86">
        <f t="shared" si="8"/>
        <v>0</v>
      </c>
      <c r="J40" s="47">
        <v>1</v>
      </c>
      <c r="K40" s="204">
        <v>0</v>
      </c>
      <c r="L40" s="86">
        <f t="shared" si="5"/>
        <v>0</v>
      </c>
    </row>
    <row r="41" spans="1:12" s="5" customFormat="1" ht="28" x14ac:dyDescent="0.35">
      <c r="A41" s="58">
        <f>+A40+0.01</f>
        <v>3.1099999999999977</v>
      </c>
      <c r="B41" s="128" t="s">
        <v>61</v>
      </c>
      <c r="C41" s="53" t="s">
        <v>29</v>
      </c>
      <c r="D41" s="47">
        <v>1</v>
      </c>
      <c r="E41" s="204">
        <v>0</v>
      </c>
      <c r="F41" s="86">
        <f t="shared" si="7"/>
        <v>0</v>
      </c>
      <c r="G41" s="47">
        <v>1</v>
      </c>
      <c r="H41" s="204">
        <v>0</v>
      </c>
      <c r="I41" s="86">
        <f t="shared" si="8"/>
        <v>0</v>
      </c>
      <c r="J41" s="47">
        <v>1</v>
      </c>
      <c r="K41" s="204">
        <v>0</v>
      </c>
      <c r="L41" s="86">
        <f t="shared" si="5"/>
        <v>0</v>
      </c>
    </row>
    <row r="42" spans="1:12" s="5" customFormat="1" ht="28" x14ac:dyDescent="0.35">
      <c r="A42" s="58">
        <f>+A41+0.01</f>
        <v>3.1199999999999974</v>
      </c>
      <c r="B42" s="128" t="s">
        <v>62</v>
      </c>
      <c r="C42" s="53" t="s">
        <v>29</v>
      </c>
      <c r="D42" s="47">
        <v>1</v>
      </c>
      <c r="E42" s="204">
        <v>0</v>
      </c>
      <c r="F42" s="86">
        <f t="shared" si="7"/>
        <v>0</v>
      </c>
      <c r="G42" s="47">
        <v>1</v>
      </c>
      <c r="H42" s="204">
        <v>0</v>
      </c>
      <c r="I42" s="86">
        <f t="shared" si="8"/>
        <v>0</v>
      </c>
      <c r="J42" s="47">
        <v>1</v>
      </c>
      <c r="K42" s="204">
        <v>0</v>
      </c>
      <c r="L42" s="86">
        <f t="shared" si="5"/>
        <v>0</v>
      </c>
    </row>
    <row r="43" spans="1:12" s="5" customFormat="1" ht="28" x14ac:dyDescent="0.35">
      <c r="A43" s="57">
        <f t="shared" ref="A43:A48" si="9">+A42+0.01</f>
        <v>3.1299999999999972</v>
      </c>
      <c r="B43" s="128" t="s">
        <v>63</v>
      </c>
      <c r="C43" s="53" t="s">
        <v>29</v>
      </c>
      <c r="D43" s="47">
        <v>1</v>
      </c>
      <c r="E43" s="204">
        <v>0</v>
      </c>
      <c r="F43" s="86">
        <f t="shared" si="7"/>
        <v>0</v>
      </c>
      <c r="G43" s="47">
        <v>1</v>
      </c>
      <c r="H43" s="204">
        <v>0</v>
      </c>
      <c r="I43" s="86">
        <f t="shared" si="8"/>
        <v>0</v>
      </c>
      <c r="J43" s="47">
        <v>1</v>
      </c>
      <c r="K43" s="204">
        <v>0</v>
      </c>
      <c r="L43" s="86">
        <f t="shared" si="5"/>
        <v>0</v>
      </c>
    </row>
    <row r="44" spans="1:12" s="5" customFormat="1" ht="28" x14ac:dyDescent="0.35">
      <c r="A44" s="57">
        <f t="shared" si="9"/>
        <v>3.139999999999997</v>
      </c>
      <c r="B44" s="128" t="s">
        <v>64</v>
      </c>
      <c r="C44" s="53" t="s">
        <v>29</v>
      </c>
      <c r="D44" s="47">
        <v>1</v>
      </c>
      <c r="E44" s="204">
        <v>0</v>
      </c>
      <c r="F44" s="86">
        <f t="shared" si="7"/>
        <v>0</v>
      </c>
      <c r="G44" s="47">
        <v>1</v>
      </c>
      <c r="H44" s="204">
        <v>0</v>
      </c>
      <c r="I44" s="86">
        <f t="shared" si="8"/>
        <v>0</v>
      </c>
      <c r="J44" s="47">
        <v>1</v>
      </c>
      <c r="K44" s="204">
        <v>0</v>
      </c>
      <c r="L44" s="86">
        <f t="shared" si="5"/>
        <v>0</v>
      </c>
    </row>
    <row r="45" spans="1:12" s="5" customFormat="1" ht="28" x14ac:dyDescent="0.35">
      <c r="A45" s="57">
        <f t="shared" si="9"/>
        <v>3.1499999999999968</v>
      </c>
      <c r="B45" s="128" t="s">
        <v>65</v>
      </c>
      <c r="C45" s="53" t="s">
        <v>29</v>
      </c>
      <c r="D45" s="47">
        <v>1</v>
      </c>
      <c r="E45" s="204">
        <v>0</v>
      </c>
      <c r="F45" s="86">
        <f t="shared" si="7"/>
        <v>0</v>
      </c>
      <c r="G45" s="47">
        <v>1</v>
      </c>
      <c r="H45" s="204">
        <v>0</v>
      </c>
      <c r="I45" s="86">
        <f t="shared" si="8"/>
        <v>0</v>
      </c>
      <c r="J45" s="47">
        <v>1</v>
      </c>
      <c r="K45" s="204">
        <v>0</v>
      </c>
      <c r="L45" s="86">
        <f t="shared" si="5"/>
        <v>0</v>
      </c>
    </row>
    <row r="46" spans="1:12" s="5" customFormat="1" ht="28" x14ac:dyDescent="0.35">
      <c r="A46" s="57">
        <f t="shared" si="9"/>
        <v>3.1599999999999966</v>
      </c>
      <c r="B46" s="128" t="s">
        <v>66</v>
      </c>
      <c r="C46" s="53" t="s">
        <v>29</v>
      </c>
      <c r="D46" s="47">
        <v>1</v>
      </c>
      <c r="E46" s="204">
        <v>0</v>
      </c>
      <c r="F46" s="86">
        <f t="shared" si="7"/>
        <v>0</v>
      </c>
      <c r="G46" s="47">
        <v>1</v>
      </c>
      <c r="H46" s="204">
        <v>0</v>
      </c>
      <c r="I46" s="86">
        <f t="shared" si="8"/>
        <v>0</v>
      </c>
      <c r="J46" s="47">
        <v>1</v>
      </c>
      <c r="K46" s="204">
        <v>0</v>
      </c>
      <c r="L46" s="86">
        <f t="shared" si="5"/>
        <v>0</v>
      </c>
    </row>
    <row r="47" spans="1:12" s="5" customFormat="1" ht="28" x14ac:dyDescent="0.35">
      <c r="A47" s="57">
        <f t="shared" si="9"/>
        <v>3.1699999999999964</v>
      </c>
      <c r="B47" s="128" t="s">
        <v>67</v>
      </c>
      <c r="C47" s="53" t="s">
        <v>29</v>
      </c>
      <c r="D47" s="47">
        <v>1</v>
      </c>
      <c r="E47" s="204">
        <v>0</v>
      </c>
      <c r="F47" s="86">
        <f t="shared" si="7"/>
        <v>0</v>
      </c>
      <c r="G47" s="47">
        <v>1</v>
      </c>
      <c r="H47" s="204">
        <v>0</v>
      </c>
      <c r="I47" s="86">
        <f t="shared" si="8"/>
        <v>0</v>
      </c>
      <c r="J47" s="47">
        <v>1</v>
      </c>
      <c r="K47" s="204">
        <v>0</v>
      </c>
      <c r="L47" s="86">
        <f t="shared" si="5"/>
        <v>0</v>
      </c>
    </row>
    <row r="48" spans="1:12" s="5" customFormat="1" ht="28" x14ac:dyDescent="0.35">
      <c r="A48" s="57">
        <f t="shared" si="9"/>
        <v>3.1799999999999962</v>
      </c>
      <c r="B48" s="128" t="s">
        <v>68</v>
      </c>
      <c r="C48" s="53" t="s">
        <v>29</v>
      </c>
      <c r="D48" s="47">
        <v>1</v>
      </c>
      <c r="E48" s="204">
        <v>0</v>
      </c>
      <c r="F48" s="86">
        <f t="shared" si="7"/>
        <v>0</v>
      </c>
      <c r="G48" s="47">
        <v>1</v>
      </c>
      <c r="H48" s="204">
        <v>0</v>
      </c>
      <c r="I48" s="86">
        <f t="shared" si="8"/>
        <v>0</v>
      </c>
      <c r="J48" s="47">
        <v>1</v>
      </c>
      <c r="K48" s="204">
        <v>0</v>
      </c>
      <c r="L48" s="86">
        <f t="shared" si="5"/>
        <v>0</v>
      </c>
    </row>
    <row r="49" spans="1:12" s="5" customFormat="1" ht="12.75" customHeight="1" x14ac:dyDescent="0.35">
      <c r="A49" s="54"/>
      <c r="B49" s="125"/>
      <c r="C49" s="55"/>
      <c r="D49" s="48"/>
      <c r="E49" s="9"/>
      <c r="F49" s="49"/>
      <c r="G49" s="48"/>
      <c r="H49" s="9"/>
      <c r="I49" s="49"/>
      <c r="J49" s="48"/>
      <c r="K49" s="78"/>
      <c r="L49" s="79"/>
    </row>
    <row r="50" spans="1:12" s="5" customFormat="1" ht="16.5" customHeight="1" x14ac:dyDescent="0.35">
      <c r="A50" s="51">
        <v>4</v>
      </c>
      <c r="B50" s="133" t="s">
        <v>69</v>
      </c>
      <c r="C50" s="134"/>
      <c r="D50" s="119"/>
      <c r="E50" s="120"/>
      <c r="F50" s="121"/>
      <c r="G50" s="119"/>
      <c r="H50" s="120"/>
      <c r="I50" s="121"/>
      <c r="J50" s="119"/>
      <c r="K50" s="120"/>
      <c r="L50" s="121"/>
    </row>
    <row r="51" spans="1:12" s="5" customFormat="1" ht="28" x14ac:dyDescent="0.35">
      <c r="A51" s="52">
        <v>4.01</v>
      </c>
      <c r="B51" s="123" t="s">
        <v>70</v>
      </c>
      <c r="C51" s="53" t="s">
        <v>29</v>
      </c>
      <c r="D51" s="47">
        <v>1</v>
      </c>
      <c r="E51" s="204">
        <v>0</v>
      </c>
      <c r="F51" s="86">
        <f>ROUND(+D51*E51,2)</f>
        <v>0</v>
      </c>
      <c r="G51" s="47">
        <v>2</v>
      </c>
      <c r="H51" s="204">
        <v>0</v>
      </c>
      <c r="I51" s="86">
        <f>ROUND(+G51*H51,2)</f>
        <v>0</v>
      </c>
      <c r="J51" s="47">
        <v>3</v>
      </c>
      <c r="K51" s="204">
        <v>0</v>
      </c>
      <c r="L51" s="86">
        <f>ROUND(+J51*K51,2)</f>
        <v>0</v>
      </c>
    </row>
    <row r="52" spans="1:12" s="5" customFormat="1" ht="12.75" customHeight="1" x14ac:dyDescent="0.35">
      <c r="A52" s="54"/>
      <c r="B52" s="125"/>
      <c r="C52" s="55"/>
      <c r="D52" s="48"/>
      <c r="E52" s="9"/>
      <c r="F52" s="49"/>
      <c r="G52" s="48"/>
      <c r="H52" s="9"/>
      <c r="I52" s="49"/>
      <c r="J52" s="48"/>
      <c r="K52" s="78"/>
      <c r="L52" s="79"/>
    </row>
    <row r="53" spans="1:12" s="5" customFormat="1" ht="16.5" customHeight="1" x14ac:dyDescent="0.35">
      <c r="A53" s="51">
        <v>5</v>
      </c>
      <c r="B53" s="133" t="s">
        <v>137</v>
      </c>
      <c r="C53" s="134"/>
      <c r="D53" s="237"/>
      <c r="E53" s="238"/>
      <c r="F53" s="239"/>
      <c r="G53" s="237"/>
      <c r="H53" s="238"/>
      <c r="I53" s="239"/>
      <c r="J53" s="237"/>
      <c r="K53" s="238"/>
      <c r="L53" s="239"/>
    </row>
    <row r="54" spans="1:12" s="5" customFormat="1" ht="28" x14ac:dyDescent="0.35">
      <c r="A54" s="57">
        <v>5.01</v>
      </c>
      <c r="B54" s="125" t="s">
        <v>71</v>
      </c>
      <c r="C54" s="53" t="s">
        <v>29</v>
      </c>
      <c r="D54" s="232"/>
      <c r="E54" s="234"/>
      <c r="F54" s="235"/>
      <c r="G54" s="232"/>
      <c r="H54" s="234"/>
      <c r="I54" s="235"/>
      <c r="J54" s="231">
        <v>1</v>
      </c>
      <c r="K54" s="240">
        <v>0</v>
      </c>
      <c r="L54" s="236">
        <f>ROUND(+J54*K54,2)</f>
        <v>0</v>
      </c>
    </row>
    <row r="55" spans="1:12" s="5" customFormat="1" ht="28" x14ac:dyDescent="0.35">
      <c r="A55" s="57">
        <f>+A54+0.01</f>
        <v>5.0199999999999996</v>
      </c>
      <c r="B55" s="125" t="s">
        <v>163</v>
      </c>
      <c r="C55" s="53" t="s">
        <v>29</v>
      </c>
      <c r="D55" s="232"/>
      <c r="E55" s="234"/>
      <c r="F55" s="235"/>
      <c r="G55" s="232"/>
      <c r="H55" s="234"/>
      <c r="I55" s="235"/>
      <c r="J55" s="231">
        <v>1</v>
      </c>
      <c r="K55" s="240">
        <v>0</v>
      </c>
      <c r="L55" s="236">
        <f>ROUND(+J55*K55,2)</f>
        <v>0</v>
      </c>
    </row>
    <row r="56" spans="1:12" s="5" customFormat="1" ht="17.25" customHeight="1" x14ac:dyDescent="0.35">
      <c r="A56" s="57">
        <f t="shared" ref="A56:A81" si="10">+A55+0.01</f>
        <v>5.0299999999999994</v>
      </c>
      <c r="B56" s="125" t="s">
        <v>72</v>
      </c>
      <c r="C56" s="53" t="s">
        <v>29</v>
      </c>
      <c r="D56" s="231">
        <v>1</v>
      </c>
      <c r="E56" s="240">
        <v>0</v>
      </c>
      <c r="F56" s="236">
        <f>ROUND(+D56*E56,2)</f>
        <v>0</v>
      </c>
      <c r="G56" s="232"/>
      <c r="H56" s="234"/>
      <c r="I56" s="235"/>
      <c r="J56" s="232"/>
      <c r="K56" s="234"/>
      <c r="L56" s="235"/>
    </row>
    <row r="57" spans="1:12" s="5" customFormat="1" ht="17.25" customHeight="1" x14ac:dyDescent="0.35">
      <c r="A57" s="57">
        <f t="shared" si="10"/>
        <v>5.0399999999999991</v>
      </c>
      <c r="B57" s="125" t="s">
        <v>73</v>
      </c>
      <c r="C57" s="53" t="s">
        <v>29</v>
      </c>
      <c r="D57" s="232"/>
      <c r="E57" s="234"/>
      <c r="F57" s="235"/>
      <c r="G57" s="231">
        <v>1</v>
      </c>
      <c r="H57" s="240">
        <v>0</v>
      </c>
      <c r="I57" s="236">
        <f>ROUND(+G57*H57,2)</f>
        <v>0</v>
      </c>
      <c r="J57" s="232"/>
      <c r="K57" s="234"/>
      <c r="L57" s="235"/>
    </row>
    <row r="58" spans="1:12" s="5" customFormat="1" ht="28" x14ac:dyDescent="0.35">
      <c r="A58" s="57">
        <f t="shared" si="10"/>
        <v>5.0499999999999989</v>
      </c>
      <c r="B58" s="125" t="s">
        <v>74</v>
      </c>
      <c r="C58" s="53" t="s">
        <v>29</v>
      </c>
      <c r="D58" s="231">
        <v>1</v>
      </c>
      <c r="E58" s="240">
        <v>0</v>
      </c>
      <c r="F58" s="236">
        <f>ROUND(+D58*E58,2)</f>
        <v>0</v>
      </c>
      <c r="G58" s="232"/>
      <c r="H58" s="234"/>
      <c r="I58" s="235"/>
      <c r="J58" s="232"/>
      <c r="K58" s="234"/>
      <c r="L58" s="235"/>
    </row>
    <row r="59" spans="1:12" s="5" customFormat="1" ht="28" x14ac:dyDescent="0.35">
      <c r="A59" s="57">
        <f t="shared" si="10"/>
        <v>5.0599999999999987</v>
      </c>
      <c r="B59" s="125" t="s">
        <v>75</v>
      </c>
      <c r="C59" s="53" t="s">
        <v>29</v>
      </c>
      <c r="D59" s="231">
        <v>1</v>
      </c>
      <c r="E59" s="240">
        <v>0</v>
      </c>
      <c r="F59" s="236">
        <f>ROUND(+D59*E59,2)</f>
        <v>0</v>
      </c>
      <c r="G59" s="231">
        <v>1</v>
      </c>
      <c r="H59" s="240">
        <v>0</v>
      </c>
      <c r="I59" s="236">
        <f>ROUND(+G59*H59,2)</f>
        <v>0</v>
      </c>
      <c r="J59" s="232"/>
      <c r="K59" s="234"/>
      <c r="L59" s="235"/>
    </row>
    <row r="60" spans="1:12" s="5" customFormat="1" ht="17.25" customHeight="1" x14ac:dyDescent="0.35">
      <c r="A60" s="57">
        <f t="shared" si="10"/>
        <v>5.0699999999999985</v>
      </c>
      <c r="B60" s="125" t="s">
        <v>164</v>
      </c>
      <c r="C60" s="53" t="s">
        <v>29</v>
      </c>
      <c r="D60" s="231">
        <v>1</v>
      </c>
      <c r="E60" s="240">
        <v>0</v>
      </c>
      <c r="F60" s="236">
        <f>ROUND(+D60*E60,2)</f>
        <v>0</v>
      </c>
      <c r="G60" s="232"/>
      <c r="H60" s="234"/>
      <c r="I60" s="235"/>
      <c r="J60" s="232"/>
      <c r="K60" s="234"/>
      <c r="L60" s="235"/>
    </row>
    <row r="61" spans="1:12" s="5" customFormat="1" ht="17.25" customHeight="1" x14ac:dyDescent="0.35">
      <c r="A61" s="57">
        <f>+A60+0.01</f>
        <v>5.0799999999999983</v>
      </c>
      <c r="B61" s="125" t="s">
        <v>165</v>
      </c>
      <c r="C61" s="53" t="s">
        <v>29</v>
      </c>
      <c r="D61" s="232"/>
      <c r="E61" s="234"/>
      <c r="F61" s="235"/>
      <c r="G61" s="231">
        <v>1</v>
      </c>
      <c r="H61" s="240">
        <v>0</v>
      </c>
      <c r="I61" s="236">
        <f>ROUND(+G61*H61,2)</f>
        <v>0</v>
      </c>
      <c r="J61" s="232"/>
      <c r="K61" s="234"/>
      <c r="L61" s="235"/>
    </row>
    <row r="62" spans="1:12" s="5" customFormat="1" ht="28" x14ac:dyDescent="0.35">
      <c r="A62" s="57">
        <f t="shared" si="10"/>
        <v>5.0899999999999981</v>
      </c>
      <c r="B62" s="125" t="s">
        <v>116</v>
      </c>
      <c r="C62" s="53" t="s">
        <v>29</v>
      </c>
      <c r="D62" s="231">
        <v>1</v>
      </c>
      <c r="E62" s="240">
        <v>0</v>
      </c>
      <c r="F62" s="236">
        <f>ROUND(+D62*E62,2)</f>
        <v>0</v>
      </c>
      <c r="G62" s="232"/>
      <c r="H62" s="234"/>
      <c r="I62" s="235"/>
      <c r="J62" s="232"/>
      <c r="K62" s="234"/>
      <c r="L62" s="235"/>
    </row>
    <row r="63" spans="1:12" s="5" customFormat="1" ht="28" x14ac:dyDescent="0.35">
      <c r="A63" s="57">
        <f t="shared" si="10"/>
        <v>5.0999999999999979</v>
      </c>
      <c r="B63" s="125" t="s">
        <v>76</v>
      </c>
      <c r="C63" s="53" t="s">
        <v>29</v>
      </c>
      <c r="D63" s="232"/>
      <c r="E63" s="234"/>
      <c r="F63" s="235"/>
      <c r="G63" s="231">
        <v>1</v>
      </c>
      <c r="H63" s="240">
        <v>0</v>
      </c>
      <c r="I63" s="236">
        <f>ROUND(+G63*H63,2)</f>
        <v>0</v>
      </c>
      <c r="J63" s="232"/>
      <c r="K63" s="234"/>
      <c r="L63" s="235"/>
    </row>
    <row r="64" spans="1:12" s="5" customFormat="1" ht="28" x14ac:dyDescent="0.35">
      <c r="A64" s="57">
        <f t="shared" si="10"/>
        <v>5.1099999999999977</v>
      </c>
      <c r="B64" s="125" t="s">
        <v>77</v>
      </c>
      <c r="C64" s="53" t="s">
        <v>29</v>
      </c>
      <c r="D64" s="232"/>
      <c r="E64" s="234"/>
      <c r="F64" s="235"/>
      <c r="G64" s="231">
        <v>1</v>
      </c>
      <c r="H64" s="240">
        <v>0</v>
      </c>
      <c r="I64" s="236">
        <f>ROUND(+G64*H64,2)</f>
        <v>0</v>
      </c>
      <c r="J64" s="232"/>
      <c r="K64" s="234"/>
      <c r="L64" s="235"/>
    </row>
    <row r="65" spans="1:12" s="5" customFormat="1" ht="28" x14ac:dyDescent="0.35">
      <c r="A65" s="57">
        <f t="shared" si="10"/>
        <v>5.1199999999999974</v>
      </c>
      <c r="B65" s="125" t="s">
        <v>78</v>
      </c>
      <c r="C65" s="53" t="s">
        <v>29</v>
      </c>
      <c r="D65" s="231">
        <v>1</v>
      </c>
      <c r="E65" s="240">
        <v>0</v>
      </c>
      <c r="F65" s="236">
        <f>ROUND(+D65*E65,2)</f>
        <v>0</v>
      </c>
      <c r="G65" s="232"/>
      <c r="H65" s="234"/>
      <c r="I65" s="235"/>
      <c r="J65" s="231">
        <v>2</v>
      </c>
      <c r="K65" s="240">
        <v>0</v>
      </c>
      <c r="L65" s="236">
        <f>ROUND(+J65*K65,2)</f>
        <v>0</v>
      </c>
    </row>
    <row r="66" spans="1:12" s="5" customFormat="1" ht="25.5" customHeight="1" x14ac:dyDescent="0.35">
      <c r="A66" s="57">
        <f t="shared" si="10"/>
        <v>5.1299999999999972</v>
      </c>
      <c r="B66" s="125" t="s">
        <v>79</v>
      </c>
      <c r="C66" s="53" t="s">
        <v>29</v>
      </c>
      <c r="D66" s="232"/>
      <c r="E66" s="234"/>
      <c r="F66" s="235"/>
      <c r="G66" s="232"/>
      <c r="H66" s="234"/>
      <c r="I66" s="235"/>
      <c r="J66" s="231">
        <v>1</v>
      </c>
      <c r="K66" s="240">
        <v>0</v>
      </c>
      <c r="L66" s="236">
        <f>ROUND(+J66*K66,2)</f>
        <v>0</v>
      </c>
    </row>
    <row r="67" spans="1:12" s="5" customFormat="1" ht="28" x14ac:dyDescent="0.35">
      <c r="A67" s="57">
        <f>+A66+0.01</f>
        <v>5.139999999999997</v>
      </c>
      <c r="B67" s="125" t="s">
        <v>80</v>
      </c>
      <c r="C67" s="53" t="s">
        <v>29</v>
      </c>
      <c r="D67" s="232"/>
      <c r="E67" s="234"/>
      <c r="F67" s="235"/>
      <c r="G67" s="231">
        <v>1</v>
      </c>
      <c r="H67" s="240">
        <v>0</v>
      </c>
      <c r="I67" s="236">
        <f>ROUND(+G67*H67,2)</f>
        <v>0</v>
      </c>
      <c r="J67" s="232"/>
      <c r="K67" s="234"/>
      <c r="L67" s="235"/>
    </row>
    <row r="68" spans="1:12" s="5" customFormat="1" ht="28" x14ac:dyDescent="0.35">
      <c r="A68" s="57">
        <f t="shared" si="10"/>
        <v>5.1499999999999968</v>
      </c>
      <c r="B68" s="125" t="s">
        <v>81</v>
      </c>
      <c r="C68" s="53" t="s">
        <v>29</v>
      </c>
      <c r="D68" s="232"/>
      <c r="E68" s="234"/>
      <c r="F68" s="235"/>
      <c r="G68" s="232"/>
      <c r="H68" s="234"/>
      <c r="I68" s="235"/>
      <c r="J68" s="231">
        <v>1</v>
      </c>
      <c r="K68" s="240">
        <v>0</v>
      </c>
      <c r="L68" s="236">
        <f>ROUND(+J68*K68,2)</f>
        <v>0</v>
      </c>
    </row>
    <row r="69" spans="1:12" s="5" customFormat="1" ht="28" x14ac:dyDescent="0.35">
      <c r="A69" s="57">
        <f t="shared" si="10"/>
        <v>5.1599999999999966</v>
      </c>
      <c r="B69" s="125" t="s">
        <v>82</v>
      </c>
      <c r="C69" s="53" t="s">
        <v>29</v>
      </c>
      <c r="D69" s="231">
        <v>1</v>
      </c>
      <c r="E69" s="240">
        <v>0</v>
      </c>
      <c r="F69" s="236">
        <f>ROUND(+D69*E69,2)</f>
        <v>0</v>
      </c>
      <c r="G69" s="232"/>
      <c r="H69" s="234"/>
      <c r="I69" s="235"/>
      <c r="J69" s="232"/>
      <c r="K69" s="234"/>
      <c r="L69" s="235"/>
    </row>
    <row r="70" spans="1:12" s="5" customFormat="1" ht="28" x14ac:dyDescent="0.35">
      <c r="A70" s="57">
        <f t="shared" si="10"/>
        <v>5.1699999999999964</v>
      </c>
      <c r="B70" s="125" t="s">
        <v>83</v>
      </c>
      <c r="C70" s="53" t="s">
        <v>29</v>
      </c>
      <c r="D70" s="232"/>
      <c r="E70" s="234"/>
      <c r="F70" s="235"/>
      <c r="G70" s="232"/>
      <c r="H70" s="234"/>
      <c r="I70" s="235"/>
      <c r="J70" s="231">
        <v>1</v>
      </c>
      <c r="K70" s="240">
        <v>0</v>
      </c>
      <c r="L70" s="236">
        <f>ROUND(+J70*K70,2)</f>
        <v>0</v>
      </c>
    </row>
    <row r="71" spans="1:12" s="5" customFormat="1" ht="42" x14ac:dyDescent="0.35">
      <c r="A71" s="57">
        <f t="shared" si="10"/>
        <v>5.1799999999999962</v>
      </c>
      <c r="B71" s="125" t="s">
        <v>84</v>
      </c>
      <c r="C71" s="53" t="s">
        <v>29</v>
      </c>
      <c r="D71" s="232"/>
      <c r="E71" s="234"/>
      <c r="F71" s="235"/>
      <c r="G71" s="231">
        <v>1</v>
      </c>
      <c r="H71" s="240">
        <v>0</v>
      </c>
      <c r="I71" s="236">
        <f>ROUND(+G71*H71,2)</f>
        <v>0</v>
      </c>
      <c r="J71" s="232"/>
      <c r="K71" s="230"/>
      <c r="L71" s="233"/>
    </row>
    <row r="72" spans="1:12" s="5" customFormat="1" ht="28" x14ac:dyDescent="0.35">
      <c r="A72" s="57">
        <f t="shared" si="10"/>
        <v>5.1899999999999959</v>
      </c>
      <c r="B72" s="125" t="s">
        <v>85</v>
      </c>
      <c r="C72" s="53" t="s">
        <v>29</v>
      </c>
      <c r="D72" s="232"/>
      <c r="E72" s="234"/>
      <c r="F72" s="235"/>
      <c r="G72" s="232"/>
      <c r="H72" s="234"/>
      <c r="I72" s="235"/>
      <c r="J72" s="231">
        <v>1</v>
      </c>
      <c r="K72" s="240">
        <v>0</v>
      </c>
      <c r="L72" s="236">
        <f>ROUND(+J72*K72,2)</f>
        <v>0</v>
      </c>
    </row>
    <row r="73" spans="1:12" s="5" customFormat="1" ht="28" x14ac:dyDescent="0.35">
      <c r="A73" s="57">
        <f>+A72+0.01</f>
        <v>5.1999999999999957</v>
      </c>
      <c r="B73" s="125" t="s">
        <v>86</v>
      </c>
      <c r="C73" s="53" t="s">
        <v>29</v>
      </c>
      <c r="D73" s="231">
        <v>1</v>
      </c>
      <c r="E73" s="240">
        <v>0</v>
      </c>
      <c r="F73" s="236">
        <f>ROUND(+D73*E73,2)</f>
        <v>0</v>
      </c>
      <c r="G73" s="232"/>
      <c r="H73" s="234"/>
      <c r="I73" s="235"/>
      <c r="J73" s="232"/>
      <c r="K73" s="234"/>
      <c r="L73" s="235"/>
    </row>
    <row r="74" spans="1:12" s="5" customFormat="1" ht="28" x14ac:dyDescent="0.35">
      <c r="A74" s="57">
        <f t="shared" si="10"/>
        <v>5.2099999999999955</v>
      </c>
      <c r="B74" s="125" t="s">
        <v>87</v>
      </c>
      <c r="C74" s="53" t="s">
        <v>29</v>
      </c>
      <c r="D74" s="232"/>
      <c r="E74" s="234"/>
      <c r="F74" s="235"/>
      <c r="G74" s="232"/>
      <c r="H74" s="234"/>
      <c r="I74" s="235"/>
      <c r="J74" s="231">
        <v>1</v>
      </c>
      <c r="K74" s="240">
        <v>0</v>
      </c>
      <c r="L74" s="236">
        <f>ROUND(+J74*K74,2)</f>
        <v>0</v>
      </c>
    </row>
    <row r="75" spans="1:12" s="5" customFormat="1" ht="28" x14ac:dyDescent="0.35">
      <c r="A75" s="57">
        <f>+A74+0.01</f>
        <v>5.2199999999999953</v>
      </c>
      <c r="B75" s="125" t="s">
        <v>88</v>
      </c>
      <c r="C75" s="53" t="s">
        <v>29</v>
      </c>
      <c r="D75" s="231">
        <v>1</v>
      </c>
      <c r="E75" s="240">
        <v>0</v>
      </c>
      <c r="F75" s="236">
        <f>ROUND(+D75*E75,2)</f>
        <v>0</v>
      </c>
      <c r="G75" s="232"/>
      <c r="H75" s="234"/>
      <c r="I75" s="235"/>
      <c r="J75" s="232"/>
      <c r="K75" s="234"/>
      <c r="L75" s="235"/>
    </row>
    <row r="76" spans="1:12" s="5" customFormat="1" ht="42" x14ac:dyDescent="0.35">
      <c r="A76" s="57">
        <f t="shared" si="10"/>
        <v>5.2299999999999951</v>
      </c>
      <c r="B76" s="125" t="s">
        <v>89</v>
      </c>
      <c r="C76" s="53" t="s">
        <v>29</v>
      </c>
      <c r="D76" s="232"/>
      <c r="E76" s="234"/>
      <c r="F76" s="235"/>
      <c r="G76" s="231">
        <v>1</v>
      </c>
      <c r="H76" s="240">
        <v>0</v>
      </c>
      <c r="I76" s="236">
        <f>ROUND(+G76*H76,2)</f>
        <v>0</v>
      </c>
      <c r="J76" s="232"/>
      <c r="K76" s="234"/>
      <c r="L76" s="235"/>
    </row>
    <row r="77" spans="1:12" s="5" customFormat="1" ht="42" x14ac:dyDescent="0.35">
      <c r="A77" s="57">
        <f t="shared" si="10"/>
        <v>5.2399999999999949</v>
      </c>
      <c r="B77" s="123" t="s">
        <v>90</v>
      </c>
      <c r="C77" s="53" t="s">
        <v>29</v>
      </c>
      <c r="D77" s="232"/>
      <c r="E77" s="234"/>
      <c r="F77" s="235"/>
      <c r="G77" s="232"/>
      <c r="H77" s="234"/>
      <c r="I77" s="235"/>
      <c r="J77" s="232">
        <v>3</v>
      </c>
      <c r="K77" s="240">
        <v>0</v>
      </c>
      <c r="L77" s="236">
        <f>ROUND(+J77*K77,2)</f>
        <v>0</v>
      </c>
    </row>
    <row r="78" spans="1:12" s="5" customFormat="1" ht="20.25" customHeight="1" x14ac:dyDescent="0.35">
      <c r="A78" s="57">
        <f t="shared" si="10"/>
        <v>5.2499999999999947</v>
      </c>
      <c r="B78" s="125" t="s">
        <v>91</v>
      </c>
      <c r="C78" s="53" t="s">
        <v>29</v>
      </c>
      <c r="D78" s="232"/>
      <c r="E78" s="234"/>
      <c r="F78" s="235"/>
      <c r="G78" s="232"/>
      <c r="H78" s="234"/>
      <c r="I78" s="235"/>
      <c r="J78" s="231">
        <v>1</v>
      </c>
      <c r="K78" s="240">
        <v>0</v>
      </c>
      <c r="L78" s="236">
        <f>ROUND(+J78*K78,2)</f>
        <v>0</v>
      </c>
    </row>
    <row r="79" spans="1:12" s="5" customFormat="1" ht="30.75" customHeight="1" x14ac:dyDescent="0.35">
      <c r="A79" s="57">
        <f t="shared" si="10"/>
        <v>5.2599999999999945</v>
      </c>
      <c r="B79" s="125" t="s">
        <v>92</v>
      </c>
      <c r="C79" s="53" t="s">
        <v>29</v>
      </c>
      <c r="D79" s="231">
        <v>1</v>
      </c>
      <c r="E79" s="240">
        <v>0</v>
      </c>
      <c r="F79" s="236">
        <f>ROUND(+D79*E79,2)</f>
        <v>0</v>
      </c>
      <c r="G79" s="231">
        <v>1</v>
      </c>
      <c r="H79" s="240">
        <v>0</v>
      </c>
      <c r="I79" s="236">
        <f>ROUND(+G79*H79,2)</f>
        <v>0</v>
      </c>
      <c r="J79" s="231">
        <v>1</v>
      </c>
      <c r="K79" s="240">
        <v>0</v>
      </c>
      <c r="L79" s="236">
        <f>ROUND(+J79*K79,2)</f>
        <v>0</v>
      </c>
    </row>
    <row r="80" spans="1:12" s="5" customFormat="1" ht="30.75" customHeight="1" x14ac:dyDescent="0.35">
      <c r="A80" s="57">
        <f t="shared" si="10"/>
        <v>5.2699999999999942</v>
      </c>
      <c r="B80" s="125" t="s">
        <v>166</v>
      </c>
      <c r="C80" s="53" t="s">
        <v>29</v>
      </c>
      <c r="D80" s="231">
        <v>2</v>
      </c>
      <c r="E80" s="240">
        <v>0</v>
      </c>
      <c r="F80" s="236">
        <f>ROUND(+D80*E80,2)</f>
        <v>0</v>
      </c>
      <c r="G80" s="231">
        <v>2</v>
      </c>
      <c r="H80" s="240">
        <v>0</v>
      </c>
      <c r="I80" s="236">
        <f>ROUND(+G80*H80,2)</f>
        <v>0</v>
      </c>
      <c r="J80" s="232"/>
      <c r="K80" s="234"/>
      <c r="L80" s="235"/>
    </row>
    <row r="81" spans="1:12" s="5" customFormat="1" ht="20.25" customHeight="1" x14ac:dyDescent="0.35">
      <c r="A81" s="57">
        <f t="shared" si="10"/>
        <v>5.279999999999994</v>
      </c>
      <c r="B81" s="125" t="s">
        <v>167</v>
      </c>
      <c r="C81" s="53" t="s">
        <v>29</v>
      </c>
      <c r="D81" s="231">
        <v>2</v>
      </c>
      <c r="E81" s="240">
        <v>0</v>
      </c>
      <c r="F81" s="236">
        <f>ROUND(+D81*E81,2)</f>
        <v>0</v>
      </c>
      <c r="G81" s="231">
        <v>2</v>
      </c>
      <c r="H81" s="240">
        <v>0</v>
      </c>
      <c r="I81" s="236">
        <f>ROUND(+G81*H81,2)</f>
        <v>0</v>
      </c>
      <c r="J81" s="232"/>
      <c r="K81" s="234"/>
      <c r="L81" s="235"/>
    </row>
    <row r="82" spans="1:12" s="5" customFormat="1" ht="14.25" customHeight="1" x14ac:dyDescent="0.35">
      <c r="A82" s="59"/>
      <c r="B82" s="125"/>
      <c r="C82" s="55"/>
      <c r="D82" s="48"/>
      <c r="E82" s="9"/>
      <c r="F82" s="49"/>
      <c r="G82" s="48"/>
      <c r="H82" s="9"/>
      <c r="I82" s="49"/>
      <c r="J82" s="48"/>
      <c r="K82" s="78"/>
      <c r="L82" s="79"/>
    </row>
    <row r="83" spans="1:12" s="5" customFormat="1" ht="20.25" customHeight="1" x14ac:dyDescent="0.35">
      <c r="A83" s="60">
        <v>6</v>
      </c>
      <c r="B83" s="133" t="s">
        <v>93</v>
      </c>
      <c r="C83" s="134"/>
      <c r="D83" s="119"/>
      <c r="E83" s="120"/>
      <c r="F83" s="121"/>
      <c r="G83" s="119"/>
      <c r="H83" s="120"/>
      <c r="I83" s="121"/>
      <c r="J83" s="119"/>
      <c r="K83" s="120"/>
      <c r="L83" s="121"/>
    </row>
    <row r="84" spans="1:12" s="5" customFormat="1" ht="56" x14ac:dyDescent="0.35">
      <c r="A84" s="52">
        <v>6.01</v>
      </c>
      <c r="B84" s="128" t="s">
        <v>141</v>
      </c>
      <c r="C84" s="53" t="s">
        <v>29</v>
      </c>
      <c r="D84" s="47">
        <v>1</v>
      </c>
      <c r="E84" s="204">
        <v>0</v>
      </c>
      <c r="F84" s="86">
        <f>ROUND(+D84*E84,2)</f>
        <v>0</v>
      </c>
      <c r="G84" s="47">
        <v>1</v>
      </c>
      <c r="H84" s="204">
        <v>0</v>
      </c>
      <c r="I84" s="86">
        <f>ROUND(+G84*H84,2)</f>
        <v>0</v>
      </c>
      <c r="J84" s="47">
        <v>1</v>
      </c>
      <c r="K84" s="204">
        <v>0</v>
      </c>
      <c r="L84" s="86">
        <f>ROUND(+J84*K84,2)</f>
        <v>0</v>
      </c>
    </row>
    <row r="85" spans="1:12" s="5" customFormat="1" ht="30" customHeight="1" x14ac:dyDescent="0.35">
      <c r="A85" s="61"/>
      <c r="B85" s="129" t="s">
        <v>140</v>
      </c>
      <c r="C85" s="55"/>
      <c r="D85" s="48"/>
      <c r="E85" s="10"/>
      <c r="F85" s="95">
        <f>SUM(F6:F84)</f>
        <v>0</v>
      </c>
      <c r="G85" s="48"/>
      <c r="H85" s="10"/>
      <c r="I85" s="95">
        <f>SUM(I6:I84)</f>
        <v>0</v>
      </c>
      <c r="J85" s="48"/>
      <c r="K85" s="10"/>
      <c r="L85" s="95">
        <f>SUM(L6:L84)</f>
        <v>0</v>
      </c>
    </row>
    <row r="86" spans="1:12" s="5" customFormat="1" ht="28" x14ac:dyDescent="0.35">
      <c r="A86" s="62"/>
      <c r="B86" s="128" t="s">
        <v>142</v>
      </c>
      <c r="C86" s="87" t="s">
        <v>95</v>
      </c>
      <c r="D86" s="96"/>
      <c r="E86" s="135">
        <v>0</v>
      </c>
      <c r="F86" s="86">
        <f>ROUND(+F85*E86,2)</f>
        <v>0</v>
      </c>
      <c r="G86" s="117"/>
      <c r="H86" s="118"/>
      <c r="I86" s="86">
        <f>ROUND(I85*E86,2)</f>
        <v>0</v>
      </c>
      <c r="J86" s="117"/>
      <c r="K86" s="118"/>
      <c r="L86" s="86">
        <f>ROUND(L85*E86,2)</f>
        <v>0</v>
      </c>
    </row>
    <row r="87" spans="1:12" s="5" customFormat="1" ht="18.75" customHeight="1" thickBot="1" x14ac:dyDescent="0.4">
      <c r="A87" s="62"/>
      <c r="B87" s="126" t="s">
        <v>96</v>
      </c>
      <c r="C87" s="87" t="s">
        <v>95</v>
      </c>
      <c r="D87" s="96"/>
      <c r="E87" s="135">
        <v>0</v>
      </c>
      <c r="F87" s="50">
        <f>ROUND(+F85*E87,2)</f>
        <v>0</v>
      </c>
      <c r="G87" s="117"/>
      <c r="H87" s="118"/>
      <c r="I87" s="86">
        <f>ROUND(I85*E87,2)</f>
        <v>0</v>
      </c>
      <c r="J87" s="117"/>
      <c r="K87" s="118"/>
      <c r="L87" s="86">
        <f>ROUND(L85*E87,2)</f>
        <v>0</v>
      </c>
    </row>
    <row r="88" spans="1:12" ht="35.15" customHeight="1" thickTop="1" thickBot="1" x14ac:dyDescent="0.35">
      <c r="A88" s="110"/>
      <c r="B88" s="130" t="s">
        <v>15</v>
      </c>
      <c r="C88" s="116"/>
      <c r="D88" s="111"/>
      <c r="E88" s="112"/>
      <c r="F88" s="97">
        <f>SUM(F85:F87)</f>
        <v>0</v>
      </c>
      <c r="G88" s="113"/>
      <c r="H88" s="114"/>
      <c r="I88" s="97">
        <f>SUM(I85:I87)</f>
        <v>0</v>
      </c>
      <c r="J88" s="115"/>
      <c r="K88" s="114"/>
      <c r="L88" s="97">
        <f>SUM(L85:L87)</f>
        <v>0</v>
      </c>
    </row>
    <row r="89" spans="1:12" ht="13.5" thickTop="1" x14ac:dyDescent="0.3">
      <c r="K89" s="13"/>
    </row>
    <row r="91" spans="1:12" x14ac:dyDescent="0.3">
      <c r="E91" s="13"/>
      <c r="F91" s="13"/>
      <c r="H91" s="13"/>
      <c r="I91" s="13"/>
      <c r="K91" s="13"/>
      <c r="L91" s="13"/>
    </row>
  </sheetData>
  <mergeCells count="6">
    <mergeCell ref="A1:L1"/>
    <mergeCell ref="D2:I2"/>
    <mergeCell ref="A3:C3"/>
    <mergeCell ref="D3:F3"/>
    <mergeCell ref="G3:I3"/>
    <mergeCell ref="J3:L3"/>
  </mergeCells>
  <printOptions horizontalCentered="1"/>
  <pageMargins left="0.31496062992125984" right="0.31496062992125984" top="0.78740157480314965" bottom="0.78740157480314965" header="0.51181102362204722" footer="0.31496062992125984"/>
  <pageSetup paperSize="9" scale="65" fitToHeight="2" pageOrder="overThenDown" orientation="portrait" horizontalDpi="360" verticalDpi="360" r:id="rId1"/>
  <headerFooter>
    <oddHeader xml:space="preserve">&amp;LPETROPERÚ S.A.&amp;CSERVICIO DE MANTENIMIENTO ANUAL DE LOS SISTEMAS DE RECEPCIÓN DE LOS
TERMINALES DEL SUR
</oddHeader>
    <oddFooter>&amp;R&amp;P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"/>
  <sheetViews>
    <sheetView tabSelected="1" workbookViewId="0">
      <selection activeCell="A24" sqref="A24:I24"/>
    </sheetView>
  </sheetViews>
  <sheetFormatPr baseColWidth="10" defaultRowHeight="14.5" x14ac:dyDescent="0.35"/>
  <cols>
    <col min="1" max="1" width="5.81640625" customWidth="1"/>
    <col min="2" max="2" width="42" customWidth="1"/>
    <col min="3" max="4" width="8.54296875" customWidth="1"/>
    <col min="6" max="6" width="13.26953125" customWidth="1"/>
    <col min="7" max="7" width="8.54296875" customWidth="1"/>
    <col min="9" max="9" width="13.26953125" customWidth="1"/>
  </cols>
  <sheetData>
    <row r="2" spans="1:9" ht="15.5" x14ac:dyDescent="0.35">
      <c r="A2" s="274" t="s">
        <v>125</v>
      </c>
      <c r="B2" s="274"/>
      <c r="C2" s="274"/>
      <c r="D2" s="274"/>
      <c r="E2" s="274"/>
      <c r="F2" s="274"/>
      <c r="G2" s="274"/>
      <c r="H2" s="274"/>
      <c r="I2" s="274"/>
    </row>
    <row r="3" spans="1:9" ht="15.5" x14ac:dyDescent="0.35">
      <c r="A3" s="275" t="s">
        <v>126</v>
      </c>
      <c r="B3" s="275"/>
      <c r="C3" s="275"/>
      <c r="D3" s="275"/>
      <c r="E3" s="275"/>
      <c r="F3" s="275"/>
      <c r="G3" s="275"/>
      <c r="H3" s="275"/>
      <c r="I3" s="275"/>
    </row>
    <row r="4" spans="1:9" s="179" customFormat="1" ht="15.65" customHeight="1" x14ac:dyDescent="0.35">
      <c r="A4" s="178"/>
      <c r="C4" s="180" t="str">
        <f>+'7.1 Travesías'!C3</f>
        <v xml:space="preserve">POSTOR: </v>
      </c>
      <c r="D4" s="279" t="str">
        <f>T('7.1 Travesías'!D3:F3)</f>
        <v>[NOMBRE DEL POSTOR]</v>
      </c>
      <c r="E4" s="279"/>
      <c r="F4" s="279"/>
      <c r="G4" s="279"/>
      <c r="H4" s="279"/>
      <c r="I4" s="181"/>
    </row>
    <row r="5" spans="1:9" ht="16" thickBot="1" x14ac:dyDescent="0.4">
      <c r="A5" s="177"/>
      <c r="B5" s="177"/>
      <c r="C5" s="177"/>
      <c r="D5" s="177"/>
      <c r="E5" s="177"/>
      <c r="F5" s="177"/>
      <c r="G5" s="177"/>
      <c r="H5" s="177"/>
      <c r="I5" s="177"/>
    </row>
    <row r="6" spans="1:9" ht="16.5" customHeight="1" thickTop="1" x14ac:dyDescent="0.35">
      <c r="A6" s="276" t="s">
        <v>18</v>
      </c>
      <c r="B6" s="277"/>
      <c r="C6" s="278"/>
      <c r="D6" s="276" t="s">
        <v>117</v>
      </c>
      <c r="E6" s="277"/>
      <c r="F6" s="278"/>
      <c r="G6" s="276" t="s">
        <v>118</v>
      </c>
      <c r="H6" s="277"/>
      <c r="I6" s="278"/>
    </row>
    <row r="7" spans="1:9" ht="15" thickBot="1" x14ac:dyDescent="0.4">
      <c r="A7" s="64" t="s">
        <v>20</v>
      </c>
      <c r="B7" s="65" t="s">
        <v>21</v>
      </c>
      <c r="C7" s="66" t="s">
        <v>22</v>
      </c>
      <c r="D7" s="67" t="s">
        <v>110</v>
      </c>
      <c r="E7" s="68" t="s">
        <v>120</v>
      </c>
      <c r="F7" s="69" t="s">
        <v>143</v>
      </c>
      <c r="G7" s="67" t="s">
        <v>110</v>
      </c>
      <c r="H7" s="68" t="s">
        <v>120</v>
      </c>
      <c r="I7" s="69" t="s">
        <v>143</v>
      </c>
    </row>
    <row r="8" spans="1:9" ht="15" thickTop="1" x14ac:dyDescent="0.35">
      <c r="A8" s="189">
        <v>1</v>
      </c>
      <c r="B8" s="190" t="s">
        <v>26</v>
      </c>
      <c r="C8" s="191"/>
      <c r="D8" s="192"/>
      <c r="E8" s="193"/>
      <c r="F8" s="194"/>
      <c r="G8" s="192"/>
      <c r="H8" s="193"/>
      <c r="I8" s="194"/>
    </row>
    <row r="9" spans="1:9" ht="65" x14ac:dyDescent="0.35">
      <c r="A9" s="52">
        <v>1.01</v>
      </c>
      <c r="B9" s="7" t="s">
        <v>127</v>
      </c>
      <c r="C9" s="88" t="s">
        <v>111</v>
      </c>
      <c r="D9" s="89">
        <v>1</v>
      </c>
      <c r="E9" s="205">
        <v>0</v>
      </c>
      <c r="F9" s="86">
        <f>ROUND(+D9*E9,2)</f>
        <v>0</v>
      </c>
      <c r="G9" s="89">
        <v>1</v>
      </c>
      <c r="H9" s="205">
        <v>0</v>
      </c>
      <c r="I9" s="86">
        <f>ROUND(+G9*H9,2)</f>
        <v>0</v>
      </c>
    </row>
    <row r="10" spans="1:9" ht="19.5" customHeight="1" x14ac:dyDescent="0.35">
      <c r="A10" s="200"/>
      <c r="B10" s="6" t="s">
        <v>140</v>
      </c>
      <c r="C10" s="88"/>
      <c r="D10" s="90"/>
      <c r="E10" s="10"/>
      <c r="F10" s="85">
        <f>SUM(F9:F9)</f>
        <v>0</v>
      </c>
      <c r="G10" s="90"/>
      <c r="H10" s="10"/>
      <c r="I10" s="85">
        <f>SUM(I9:I9)</f>
        <v>0</v>
      </c>
    </row>
    <row r="11" spans="1:9" ht="26" x14ac:dyDescent="0.35">
      <c r="A11" s="201"/>
      <c r="B11" s="11" t="s">
        <v>94</v>
      </c>
      <c r="C11" s="91" t="s">
        <v>95</v>
      </c>
      <c r="D11" s="92">
        <f>+'7.2 Mantto Mayor'!E86</f>
        <v>0</v>
      </c>
      <c r="E11" s="8"/>
      <c r="F11" s="86">
        <f>ROUND(+F10*D11,2)</f>
        <v>0</v>
      </c>
      <c r="G11" s="92">
        <f>+'7.2 Mantto Mayor'!E86</f>
        <v>0</v>
      </c>
      <c r="H11" s="8"/>
      <c r="I11" s="86">
        <f>ROUND(+I10*G11,2)</f>
        <v>0</v>
      </c>
    </row>
    <row r="12" spans="1:9" ht="23.25" customHeight="1" thickBot="1" x14ac:dyDescent="0.4">
      <c r="A12" s="201"/>
      <c r="B12" s="6" t="s">
        <v>96</v>
      </c>
      <c r="C12" s="91" t="s">
        <v>95</v>
      </c>
      <c r="D12" s="92">
        <f>+'7.2 Mantto Mayor'!E87</f>
        <v>0</v>
      </c>
      <c r="E12" s="8"/>
      <c r="F12" s="86">
        <f>ROUND(+F10*D12,2)</f>
        <v>0</v>
      </c>
      <c r="G12" s="92">
        <f>+'7.2 Mantto Mayor'!E87</f>
        <v>0</v>
      </c>
      <c r="H12" s="8"/>
      <c r="I12" s="86">
        <f>ROUND(+I10*G12,2)</f>
        <v>0</v>
      </c>
    </row>
    <row r="13" spans="1:9" ht="22.5" customHeight="1" thickTop="1" thickBot="1" x14ac:dyDescent="0.4">
      <c r="A13" s="202"/>
      <c r="B13" s="195" t="s">
        <v>160</v>
      </c>
      <c r="C13" s="196"/>
      <c r="D13" s="196"/>
      <c r="E13" s="197"/>
      <c r="F13" s="223">
        <f>SUM(F10:F12)</f>
        <v>0</v>
      </c>
      <c r="G13" s="198"/>
      <c r="H13" s="199"/>
      <c r="I13" s="223">
        <f>SUM(I10:I12)</f>
        <v>0</v>
      </c>
    </row>
    <row r="14" spans="1:9" ht="15" thickTop="1" x14ac:dyDescent="0.35"/>
  </sheetData>
  <mergeCells count="6">
    <mergeCell ref="A2:I2"/>
    <mergeCell ref="A3:I3"/>
    <mergeCell ref="A6:C6"/>
    <mergeCell ref="D6:F6"/>
    <mergeCell ref="G6:I6"/>
    <mergeCell ref="D4:H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&amp;LPETROPERÚ S.A.&amp;CSERVICIO DE MANTENIMIENTO ANUAL DE LOS SISTEMAS DE RECEPCIÓN DE LOS
TERMINALES DEL SUR</oddHeader>
    <oddFooter>&amp;R&amp;P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tabSelected="1" workbookViewId="0">
      <selection activeCell="A24" sqref="A24:I24"/>
    </sheetView>
  </sheetViews>
  <sheetFormatPr baseColWidth="10" defaultRowHeight="14.5" x14ac:dyDescent="0.35"/>
  <cols>
    <col min="1" max="1" width="5.453125" customWidth="1"/>
    <col min="2" max="2" width="35.7265625" customWidth="1"/>
    <col min="3" max="3" width="6.54296875" customWidth="1"/>
    <col min="4" max="4" width="8.54296875" customWidth="1"/>
    <col min="5" max="5" width="10.1796875" customWidth="1"/>
    <col min="6" max="6" width="13.26953125" customWidth="1"/>
    <col min="7" max="7" width="8.54296875" customWidth="1"/>
    <col min="8" max="8" width="10.1796875" customWidth="1"/>
    <col min="9" max="9" width="13.26953125" customWidth="1"/>
    <col min="10" max="10" width="8.54296875" customWidth="1"/>
    <col min="11" max="11" width="10.1796875" customWidth="1"/>
    <col min="12" max="12" width="13.26953125" customWidth="1"/>
  </cols>
  <sheetData>
    <row r="1" spans="1:12" ht="15.5" x14ac:dyDescent="0.35">
      <c r="A1" s="269" t="s">
        <v>128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</row>
    <row r="2" spans="1:12" ht="15.5" x14ac:dyDescent="0.35">
      <c r="A2" s="275" t="s">
        <v>129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</row>
    <row r="3" spans="1:12" ht="15.5" x14ac:dyDescent="0.35">
      <c r="A3" s="177"/>
      <c r="B3" s="177"/>
      <c r="C3" s="177"/>
      <c r="D3" s="177" t="str">
        <f>+'7.1 Travesías'!C3</f>
        <v xml:space="preserve">POSTOR: </v>
      </c>
      <c r="E3" s="186" t="str">
        <f>T('7.1 Travesías'!D3:F3)</f>
        <v>[NOMBRE DEL POSTOR]</v>
      </c>
      <c r="F3" s="177"/>
      <c r="G3" s="177"/>
      <c r="H3" s="177"/>
      <c r="I3" s="177"/>
      <c r="J3" s="177"/>
      <c r="K3" s="177"/>
      <c r="L3" s="177"/>
    </row>
    <row r="4" spans="1:12" ht="16" thickBot="1" x14ac:dyDescent="0.4">
      <c r="A4" s="177"/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</row>
    <row r="5" spans="1:12" ht="16.5" customHeight="1" thickTop="1" x14ac:dyDescent="0.35">
      <c r="A5" s="276" t="s">
        <v>18</v>
      </c>
      <c r="B5" s="277"/>
      <c r="C5" s="278"/>
      <c r="D5" s="276" t="s">
        <v>117</v>
      </c>
      <c r="E5" s="277"/>
      <c r="F5" s="278"/>
      <c r="G5" s="276" t="s">
        <v>118</v>
      </c>
      <c r="H5" s="277"/>
      <c r="I5" s="278"/>
      <c r="J5" s="276" t="s">
        <v>119</v>
      </c>
      <c r="K5" s="277"/>
      <c r="L5" s="278"/>
    </row>
    <row r="6" spans="1:12" ht="26.25" customHeight="1" thickBot="1" x14ac:dyDescent="0.4">
      <c r="A6" s="64" t="s">
        <v>20</v>
      </c>
      <c r="B6" s="65" t="s">
        <v>21</v>
      </c>
      <c r="C6" s="66" t="s">
        <v>22</v>
      </c>
      <c r="D6" s="67" t="s">
        <v>110</v>
      </c>
      <c r="E6" s="68" t="s">
        <v>120</v>
      </c>
      <c r="F6" s="69" t="s">
        <v>143</v>
      </c>
      <c r="G6" s="67" t="s">
        <v>110</v>
      </c>
      <c r="H6" s="68" t="s">
        <v>120</v>
      </c>
      <c r="I6" s="69" t="s">
        <v>143</v>
      </c>
      <c r="J6" s="67" t="s">
        <v>110</v>
      </c>
      <c r="K6" s="68" t="s">
        <v>120</v>
      </c>
      <c r="L6" s="69" t="s">
        <v>143</v>
      </c>
    </row>
    <row r="7" spans="1:12" ht="24" customHeight="1" thickTop="1" x14ac:dyDescent="0.35">
      <c r="A7" s="63"/>
      <c r="B7" s="184" t="s">
        <v>130</v>
      </c>
      <c r="C7" s="185"/>
      <c r="D7" s="80"/>
      <c r="E7" s="81"/>
      <c r="F7" s="81"/>
      <c r="G7" s="80"/>
      <c r="H7" s="81"/>
      <c r="I7" s="81"/>
      <c r="J7" s="80"/>
      <c r="K7" s="81"/>
      <c r="L7" s="82"/>
    </row>
    <row r="8" spans="1:12" ht="22.5" customHeight="1" x14ac:dyDescent="0.35">
      <c r="A8" s="63">
        <v>1</v>
      </c>
      <c r="B8" s="75" t="s">
        <v>100</v>
      </c>
      <c r="C8" s="76"/>
      <c r="D8" s="77"/>
      <c r="E8" s="78"/>
      <c r="F8" s="78"/>
      <c r="G8" s="77"/>
      <c r="H8" s="78"/>
      <c r="I8" s="78"/>
      <c r="J8" s="77"/>
      <c r="K8" s="78"/>
      <c r="L8" s="79"/>
    </row>
    <row r="9" spans="1:12" ht="68.25" customHeight="1" x14ac:dyDescent="0.35">
      <c r="A9" s="52"/>
      <c r="B9" s="6" t="s">
        <v>132</v>
      </c>
      <c r="C9" s="88" t="s">
        <v>29</v>
      </c>
      <c r="D9" s="89">
        <v>3</v>
      </c>
      <c r="E9" s="205">
        <v>0</v>
      </c>
      <c r="F9" s="86">
        <f>ROUND(+D9*E9,2)</f>
        <v>0</v>
      </c>
      <c r="G9" s="89">
        <v>3</v>
      </c>
      <c r="H9" s="205">
        <v>0</v>
      </c>
      <c r="I9" s="86">
        <f>ROUND(+G9*H9,2)</f>
        <v>0</v>
      </c>
      <c r="J9" s="89">
        <v>8</v>
      </c>
      <c r="K9" s="205">
        <v>0</v>
      </c>
      <c r="L9" s="86">
        <f>ROUND(+J9*K9,2)</f>
        <v>0</v>
      </c>
    </row>
    <row r="10" spans="1:12" ht="19.5" customHeight="1" x14ac:dyDescent="0.35">
      <c r="A10" s="200"/>
      <c r="B10" s="6" t="s">
        <v>140</v>
      </c>
      <c r="C10" s="88"/>
      <c r="D10" s="90"/>
      <c r="E10" s="10"/>
      <c r="F10" s="85">
        <f>SUM(F8:F9)</f>
        <v>0</v>
      </c>
      <c r="G10" s="90"/>
      <c r="H10" s="10"/>
      <c r="I10" s="85">
        <f>SUM(I8:I9)</f>
        <v>0</v>
      </c>
      <c r="J10" s="90"/>
      <c r="K10" s="10"/>
      <c r="L10" s="85">
        <f>SUM(L8:L9)</f>
        <v>0</v>
      </c>
    </row>
    <row r="11" spans="1:12" ht="39" x14ac:dyDescent="0.35">
      <c r="A11" s="201"/>
      <c r="B11" s="11" t="s">
        <v>94</v>
      </c>
      <c r="C11" s="91" t="s">
        <v>95</v>
      </c>
      <c r="D11" s="92">
        <f>+'7.2 Mantto Mayor'!E86</f>
        <v>0</v>
      </c>
      <c r="E11" s="8"/>
      <c r="F11" s="86">
        <f>ROUND(+F10*D11,2)</f>
        <v>0</v>
      </c>
      <c r="G11" s="92">
        <f>+'7.2 Mantto Mayor'!E86</f>
        <v>0</v>
      </c>
      <c r="H11" s="8"/>
      <c r="I11" s="86">
        <f>ROUND(+I10*G11,2)</f>
        <v>0</v>
      </c>
      <c r="J11" s="92">
        <f>+'7.2 Mantto Mayor'!E86</f>
        <v>0</v>
      </c>
      <c r="K11" s="8"/>
      <c r="L11" s="86">
        <f>ROUND(+L10*J11,2)</f>
        <v>0</v>
      </c>
    </row>
    <row r="12" spans="1:12" ht="23.25" customHeight="1" thickBot="1" x14ac:dyDescent="0.4">
      <c r="A12" s="201"/>
      <c r="B12" s="6" t="s">
        <v>96</v>
      </c>
      <c r="C12" s="91" t="s">
        <v>95</v>
      </c>
      <c r="D12" s="92">
        <f>+'7.2 Mantto Mayor'!E87</f>
        <v>0</v>
      </c>
      <c r="E12" s="8"/>
      <c r="F12" s="86">
        <f>ROUND(+F10*D12,2)</f>
        <v>0</v>
      </c>
      <c r="G12" s="92">
        <f>+'7.2 Mantto Mayor'!E87</f>
        <v>0</v>
      </c>
      <c r="H12" s="8"/>
      <c r="I12" s="86">
        <f>ROUND(+I10*G12,2)</f>
        <v>0</v>
      </c>
      <c r="J12" s="92">
        <f>+'7.2 Mantto Mayor'!E87</f>
        <v>0</v>
      </c>
      <c r="K12" s="8"/>
      <c r="L12" s="86">
        <f>ROUND(+L10*J12,2)</f>
        <v>0</v>
      </c>
    </row>
    <row r="13" spans="1:12" ht="22.5" customHeight="1" thickTop="1" thickBot="1" x14ac:dyDescent="0.4">
      <c r="A13" s="202"/>
      <c r="B13" s="195" t="s">
        <v>161</v>
      </c>
      <c r="C13" s="196"/>
      <c r="D13" s="196"/>
      <c r="E13" s="197"/>
      <c r="F13" s="97">
        <f>SUM(F10:F12)</f>
        <v>0</v>
      </c>
      <c r="G13" s="198"/>
      <c r="H13" s="199"/>
      <c r="I13" s="97">
        <f>SUM(I10:I12)</f>
        <v>0</v>
      </c>
      <c r="J13" s="198"/>
      <c r="K13" s="199"/>
      <c r="L13" s="97">
        <f>SUM(L10:L12)</f>
        <v>0</v>
      </c>
    </row>
    <row r="14" spans="1:12" ht="15" thickTop="1" x14ac:dyDescent="0.35"/>
  </sheetData>
  <mergeCells count="6">
    <mergeCell ref="A1:L1"/>
    <mergeCell ref="A2:L2"/>
    <mergeCell ref="A5:C5"/>
    <mergeCell ref="D5:F5"/>
    <mergeCell ref="J5:L5"/>
    <mergeCell ref="G5:I5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  <headerFooter>
    <oddHeader>&amp;LPETROPERÚ S.A.&amp;CSERVICIO DE MANTENIMIENTO ANUAL DE LOS SISTEMAS DE RECEPCIÓN DE LOS
TERMINALES DEL SUR</oddHeader>
    <oddFooter>&amp;R&amp;P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tabSelected="1" topLeftCell="A13" zoomScale="80" zoomScaleNormal="80" workbookViewId="0">
      <selection activeCell="A24" sqref="A24:I24"/>
    </sheetView>
  </sheetViews>
  <sheetFormatPr baseColWidth="10" defaultRowHeight="12.5" x14ac:dyDescent="0.25"/>
  <cols>
    <col min="1" max="1" width="10.54296875" style="19" customWidth="1"/>
    <col min="2" max="2" width="21.453125" style="19" customWidth="1"/>
    <col min="3" max="3" width="18.7265625" style="19" customWidth="1"/>
    <col min="4" max="4" width="18.54296875" style="19" customWidth="1"/>
    <col min="5" max="5" width="12.1796875" style="19" customWidth="1"/>
    <col min="6" max="6" width="18.54296875" style="19" customWidth="1"/>
    <col min="7" max="7" width="20.54296875" style="19" customWidth="1"/>
    <col min="8" max="8" width="10.54296875" style="19" customWidth="1"/>
    <col min="9" max="9" width="10.7265625" style="19" customWidth="1"/>
    <col min="10" max="10" width="17.81640625" style="19" customWidth="1"/>
    <col min="11" max="11" width="18.7265625" style="19" customWidth="1"/>
    <col min="12" max="12" width="16.7265625" style="19" customWidth="1"/>
    <col min="13" max="13" width="20.453125" style="19" customWidth="1"/>
    <col min="14" max="14" width="22.26953125" style="19" customWidth="1"/>
    <col min="15" max="15" width="15" style="19" customWidth="1"/>
    <col min="16" max="16" width="13.7265625" style="19" customWidth="1"/>
    <col min="17" max="17" width="13.81640625" style="19" customWidth="1"/>
    <col min="18" max="257" width="11.453125" style="19"/>
    <col min="258" max="258" width="1.7265625" style="19" customWidth="1"/>
    <col min="259" max="259" width="18.7265625" style="19" customWidth="1"/>
    <col min="260" max="260" width="14.7265625" style="19" customWidth="1"/>
    <col min="261" max="261" width="10.7265625" style="19" customWidth="1"/>
    <col min="262" max="262" width="15.54296875" style="19" customWidth="1"/>
    <col min="263" max="263" width="15.7265625" style="19" customWidth="1"/>
    <col min="264" max="264" width="24.26953125" style="19" bestFit="1" customWidth="1"/>
    <col min="265" max="265" width="14.7265625" style="19" customWidth="1"/>
    <col min="266" max="266" width="10.7265625" style="19" customWidth="1"/>
    <col min="267" max="267" width="15.7265625" style="19" customWidth="1"/>
    <col min="268" max="268" width="18.7265625" style="19" customWidth="1"/>
    <col min="269" max="269" width="14.7265625" style="19" customWidth="1"/>
    <col min="270" max="270" width="22.26953125" style="19" customWidth="1"/>
    <col min="271" max="271" width="15" style="19" customWidth="1"/>
    <col min="272" max="272" width="13.7265625" style="19" customWidth="1"/>
    <col min="273" max="273" width="13.81640625" style="19" customWidth="1"/>
    <col min="274" max="513" width="11.453125" style="19"/>
    <col min="514" max="514" width="1.7265625" style="19" customWidth="1"/>
    <col min="515" max="515" width="18.7265625" style="19" customWidth="1"/>
    <col min="516" max="516" width="14.7265625" style="19" customWidth="1"/>
    <col min="517" max="517" width="10.7265625" style="19" customWidth="1"/>
    <col min="518" max="518" width="15.54296875" style="19" customWidth="1"/>
    <col min="519" max="519" width="15.7265625" style="19" customWidth="1"/>
    <col min="520" max="520" width="24.26953125" style="19" bestFit="1" customWidth="1"/>
    <col min="521" max="521" width="14.7265625" style="19" customWidth="1"/>
    <col min="522" max="522" width="10.7265625" style="19" customWidth="1"/>
    <col min="523" max="523" width="15.7265625" style="19" customWidth="1"/>
    <col min="524" max="524" width="18.7265625" style="19" customWidth="1"/>
    <col min="525" max="525" width="14.7265625" style="19" customWidth="1"/>
    <col min="526" max="526" width="22.26953125" style="19" customWidth="1"/>
    <col min="527" max="527" width="15" style="19" customWidth="1"/>
    <col min="528" max="528" width="13.7265625" style="19" customWidth="1"/>
    <col min="529" max="529" width="13.81640625" style="19" customWidth="1"/>
    <col min="530" max="769" width="11.453125" style="19"/>
    <col min="770" max="770" width="1.7265625" style="19" customWidth="1"/>
    <col min="771" max="771" width="18.7265625" style="19" customWidth="1"/>
    <col min="772" max="772" width="14.7265625" style="19" customWidth="1"/>
    <col min="773" max="773" width="10.7265625" style="19" customWidth="1"/>
    <col min="774" max="774" width="15.54296875" style="19" customWidth="1"/>
    <col min="775" max="775" width="15.7265625" style="19" customWidth="1"/>
    <col min="776" max="776" width="24.26953125" style="19" bestFit="1" customWidth="1"/>
    <col min="777" max="777" width="14.7265625" style="19" customWidth="1"/>
    <col min="778" max="778" width="10.7265625" style="19" customWidth="1"/>
    <col min="779" max="779" width="15.7265625" style="19" customWidth="1"/>
    <col min="780" max="780" width="18.7265625" style="19" customWidth="1"/>
    <col min="781" max="781" width="14.7265625" style="19" customWidth="1"/>
    <col min="782" max="782" width="22.26953125" style="19" customWidth="1"/>
    <col min="783" max="783" width="15" style="19" customWidth="1"/>
    <col min="784" max="784" width="13.7265625" style="19" customWidth="1"/>
    <col min="785" max="785" width="13.81640625" style="19" customWidth="1"/>
    <col min="786" max="1025" width="11.453125" style="19"/>
    <col min="1026" max="1026" width="1.7265625" style="19" customWidth="1"/>
    <col min="1027" max="1027" width="18.7265625" style="19" customWidth="1"/>
    <col min="1028" max="1028" width="14.7265625" style="19" customWidth="1"/>
    <col min="1029" max="1029" width="10.7265625" style="19" customWidth="1"/>
    <col min="1030" max="1030" width="15.54296875" style="19" customWidth="1"/>
    <col min="1031" max="1031" width="15.7265625" style="19" customWidth="1"/>
    <col min="1032" max="1032" width="24.26953125" style="19" bestFit="1" customWidth="1"/>
    <col min="1033" max="1033" width="14.7265625" style="19" customWidth="1"/>
    <col min="1034" max="1034" width="10.7265625" style="19" customWidth="1"/>
    <col min="1035" max="1035" width="15.7265625" style="19" customWidth="1"/>
    <col min="1036" max="1036" width="18.7265625" style="19" customWidth="1"/>
    <col min="1037" max="1037" width="14.7265625" style="19" customWidth="1"/>
    <col min="1038" max="1038" width="22.26953125" style="19" customWidth="1"/>
    <col min="1039" max="1039" width="15" style="19" customWidth="1"/>
    <col min="1040" max="1040" width="13.7265625" style="19" customWidth="1"/>
    <col min="1041" max="1041" width="13.81640625" style="19" customWidth="1"/>
    <col min="1042" max="1281" width="11.453125" style="19"/>
    <col min="1282" max="1282" width="1.7265625" style="19" customWidth="1"/>
    <col min="1283" max="1283" width="18.7265625" style="19" customWidth="1"/>
    <col min="1284" max="1284" width="14.7265625" style="19" customWidth="1"/>
    <col min="1285" max="1285" width="10.7265625" style="19" customWidth="1"/>
    <col min="1286" max="1286" width="15.54296875" style="19" customWidth="1"/>
    <col min="1287" max="1287" width="15.7265625" style="19" customWidth="1"/>
    <col min="1288" max="1288" width="24.26953125" style="19" bestFit="1" customWidth="1"/>
    <col min="1289" max="1289" width="14.7265625" style="19" customWidth="1"/>
    <col min="1290" max="1290" width="10.7265625" style="19" customWidth="1"/>
    <col min="1291" max="1291" width="15.7265625" style="19" customWidth="1"/>
    <col min="1292" max="1292" width="18.7265625" style="19" customWidth="1"/>
    <col min="1293" max="1293" width="14.7265625" style="19" customWidth="1"/>
    <col min="1294" max="1294" width="22.26953125" style="19" customWidth="1"/>
    <col min="1295" max="1295" width="15" style="19" customWidth="1"/>
    <col min="1296" max="1296" width="13.7265625" style="19" customWidth="1"/>
    <col min="1297" max="1297" width="13.81640625" style="19" customWidth="1"/>
    <col min="1298" max="1537" width="11.453125" style="19"/>
    <col min="1538" max="1538" width="1.7265625" style="19" customWidth="1"/>
    <col min="1539" max="1539" width="18.7265625" style="19" customWidth="1"/>
    <col min="1540" max="1540" width="14.7265625" style="19" customWidth="1"/>
    <col min="1541" max="1541" width="10.7265625" style="19" customWidth="1"/>
    <col min="1542" max="1542" width="15.54296875" style="19" customWidth="1"/>
    <col min="1543" max="1543" width="15.7265625" style="19" customWidth="1"/>
    <col min="1544" max="1544" width="24.26953125" style="19" bestFit="1" customWidth="1"/>
    <col min="1545" max="1545" width="14.7265625" style="19" customWidth="1"/>
    <col min="1546" max="1546" width="10.7265625" style="19" customWidth="1"/>
    <col min="1547" max="1547" width="15.7265625" style="19" customWidth="1"/>
    <col min="1548" max="1548" width="18.7265625" style="19" customWidth="1"/>
    <col min="1549" max="1549" width="14.7265625" style="19" customWidth="1"/>
    <col min="1550" max="1550" width="22.26953125" style="19" customWidth="1"/>
    <col min="1551" max="1551" width="15" style="19" customWidth="1"/>
    <col min="1552" max="1552" width="13.7265625" style="19" customWidth="1"/>
    <col min="1553" max="1553" width="13.81640625" style="19" customWidth="1"/>
    <col min="1554" max="1793" width="11.453125" style="19"/>
    <col min="1794" max="1794" width="1.7265625" style="19" customWidth="1"/>
    <col min="1795" max="1795" width="18.7265625" style="19" customWidth="1"/>
    <col min="1796" max="1796" width="14.7265625" style="19" customWidth="1"/>
    <col min="1797" max="1797" width="10.7265625" style="19" customWidth="1"/>
    <col min="1798" max="1798" width="15.54296875" style="19" customWidth="1"/>
    <col min="1799" max="1799" width="15.7265625" style="19" customWidth="1"/>
    <col min="1800" max="1800" width="24.26953125" style="19" bestFit="1" customWidth="1"/>
    <col min="1801" max="1801" width="14.7265625" style="19" customWidth="1"/>
    <col min="1802" max="1802" width="10.7265625" style="19" customWidth="1"/>
    <col min="1803" max="1803" width="15.7265625" style="19" customWidth="1"/>
    <col min="1804" max="1804" width="18.7265625" style="19" customWidth="1"/>
    <col min="1805" max="1805" width="14.7265625" style="19" customWidth="1"/>
    <col min="1806" max="1806" width="22.26953125" style="19" customWidth="1"/>
    <col min="1807" max="1807" width="15" style="19" customWidth="1"/>
    <col min="1808" max="1808" width="13.7265625" style="19" customWidth="1"/>
    <col min="1809" max="1809" width="13.81640625" style="19" customWidth="1"/>
    <col min="1810" max="2049" width="11.453125" style="19"/>
    <col min="2050" max="2050" width="1.7265625" style="19" customWidth="1"/>
    <col min="2051" max="2051" width="18.7265625" style="19" customWidth="1"/>
    <col min="2052" max="2052" width="14.7265625" style="19" customWidth="1"/>
    <col min="2053" max="2053" width="10.7265625" style="19" customWidth="1"/>
    <col min="2054" max="2054" width="15.54296875" style="19" customWidth="1"/>
    <col min="2055" max="2055" width="15.7265625" style="19" customWidth="1"/>
    <col min="2056" max="2056" width="24.26953125" style="19" bestFit="1" customWidth="1"/>
    <col min="2057" max="2057" width="14.7265625" style="19" customWidth="1"/>
    <col min="2058" max="2058" width="10.7265625" style="19" customWidth="1"/>
    <col min="2059" max="2059" width="15.7265625" style="19" customWidth="1"/>
    <col min="2060" max="2060" width="18.7265625" style="19" customWidth="1"/>
    <col min="2061" max="2061" width="14.7265625" style="19" customWidth="1"/>
    <col min="2062" max="2062" width="22.26953125" style="19" customWidth="1"/>
    <col min="2063" max="2063" width="15" style="19" customWidth="1"/>
    <col min="2064" max="2064" width="13.7265625" style="19" customWidth="1"/>
    <col min="2065" max="2065" width="13.81640625" style="19" customWidth="1"/>
    <col min="2066" max="2305" width="11.453125" style="19"/>
    <col min="2306" max="2306" width="1.7265625" style="19" customWidth="1"/>
    <col min="2307" max="2307" width="18.7265625" style="19" customWidth="1"/>
    <col min="2308" max="2308" width="14.7265625" style="19" customWidth="1"/>
    <col min="2309" max="2309" width="10.7265625" style="19" customWidth="1"/>
    <col min="2310" max="2310" width="15.54296875" style="19" customWidth="1"/>
    <col min="2311" max="2311" width="15.7265625" style="19" customWidth="1"/>
    <col min="2312" max="2312" width="24.26953125" style="19" bestFit="1" customWidth="1"/>
    <col min="2313" max="2313" width="14.7265625" style="19" customWidth="1"/>
    <col min="2314" max="2314" width="10.7265625" style="19" customWidth="1"/>
    <col min="2315" max="2315" width="15.7265625" style="19" customWidth="1"/>
    <col min="2316" max="2316" width="18.7265625" style="19" customWidth="1"/>
    <col min="2317" max="2317" width="14.7265625" style="19" customWidth="1"/>
    <col min="2318" max="2318" width="22.26953125" style="19" customWidth="1"/>
    <col min="2319" max="2319" width="15" style="19" customWidth="1"/>
    <col min="2320" max="2320" width="13.7265625" style="19" customWidth="1"/>
    <col min="2321" max="2321" width="13.81640625" style="19" customWidth="1"/>
    <col min="2322" max="2561" width="11.453125" style="19"/>
    <col min="2562" max="2562" width="1.7265625" style="19" customWidth="1"/>
    <col min="2563" max="2563" width="18.7265625" style="19" customWidth="1"/>
    <col min="2564" max="2564" width="14.7265625" style="19" customWidth="1"/>
    <col min="2565" max="2565" width="10.7265625" style="19" customWidth="1"/>
    <col min="2566" max="2566" width="15.54296875" style="19" customWidth="1"/>
    <col min="2567" max="2567" width="15.7265625" style="19" customWidth="1"/>
    <col min="2568" max="2568" width="24.26953125" style="19" bestFit="1" customWidth="1"/>
    <col min="2569" max="2569" width="14.7265625" style="19" customWidth="1"/>
    <col min="2570" max="2570" width="10.7265625" style="19" customWidth="1"/>
    <col min="2571" max="2571" width="15.7265625" style="19" customWidth="1"/>
    <col min="2572" max="2572" width="18.7265625" style="19" customWidth="1"/>
    <col min="2573" max="2573" width="14.7265625" style="19" customWidth="1"/>
    <col min="2574" max="2574" width="22.26953125" style="19" customWidth="1"/>
    <col min="2575" max="2575" width="15" style="19" customWidth="1"/>
    <col min="2576" max="2576" width="13.7265625" style="19" customWidth="1"/>
    <col min="2577" max="2577" width="13.81640625" style="19" customWidth="1"/>
    <col min="2578" max="2817" width="11.453125" style="19"/>
    <col min="2818" max="2818" width="1.7265625" style="19" customWidth="1"/>
    <col min="2819" max="2819" width="18.7265625" style="19" customWidth="1"/>
    <col min="2820" max="2820" width="14.7265625" style="19" customWidth="1"/>
    <col min="2821" max="2821" width="10.7265625" style="19" customWidth="1"/>
    <col min="2822" max="2822" width="15.54296875" style="19" customWidth="1"/>
    <col min="2823" max="2823" width="15.7265625" style="19" customWidth="1"/>
    <col min="2824" max="2824" width="24.26953125" style="19" bestFit="1" customWidth="1"/>
    <col min="2825" max="2825" width="14.7265625" style="19" customWidth="1"/>
    <col min="2826" max="2826" width="10.7265625" style="19" customWidth="1"/>
    <col min="2827" max="2827" width="15.7265625" style="19" customWidth="1"/>
    <col min="2828" max="2828" width="18.7265625" style="19" customWidth="1"/>
    <col min="2829" max="2829" width="14.7265625" style="19" customWidth="1"/>
    <col min="2830" max="2830" width="22.26953125" style="19" customWidth="1"/>
    <col min="2831" max="2831" width="15" style="19" customWidth="1"/>
    <col min="2832" max="2832" width="13.7265625" style="19" customWidth="1"/>
    <col min="2833" max="2833" width="13.81640625" style="19" customWidth="1"/>
    <col min="2834" max="3073" width="11.453125" style="19"/>
    <col min="3074" max="3074" width="1.7265625" style="19" customWidth="1"/>
    <col min="3075" max="3075" width="18.7265625" style="19" customWidth="1"/>
    <col min="3076" max="3076" width="14.7265625" style="19" customWidth="1"/>
    <col min="3077" max="3077" width="10.7265625" style="19" customWidth="1"/>
    <col min="3078" max="3078" width="15.54296875" style="19" customWidth="1"/>
    <col min="3079" max="3079" width="15.7265625" style="19" customWidth="1"/>
    <col min="3080" max="3080" width="24.26953125" style="19" bestFit="1" customWidth="1"/>
    <col min="3081" max="3081" width="14.7265625" style="19" customWidth="1"/>
    <col min="3082" max="3082" width="10.7265625" style="19" customWidth="1"/>
    <col min="3083" max="3083" width="15.7265625" style="19" customWidth="1"/>
    <col min="3084" max="3084" width="18.7265625" style="19" customWidth="1"/>
    <col min="3085" max="3085" width="14.7265625" style="19" customWidth="1"/>
    <col min="3086" max="3086" width="22.26953125" style="19" customWidth="1"/>
    <col min="3087" max="3087" width="15" style="19" customWidth="1"/>
    <col min="3088" max="3088" width="13.7265625" style="19" customWidth="1"/>
    <col min="3089" max="3089" width="13.81640625" style="19" customWidth="1"/>
    <col min="3090" max="3329" width="11.453125" style="19"/>
    <col min="3330" max="3330" width="1.7265625" style="19" customWidth="1"/>
    <col min="3331" max="3331" width="18.7265625" style="19" customWidth="1"/>
    <col min="3332" max="3332" width="14.7265625" style="19" customWidth="1"/>
    <col min="3333" max="3333" width="10.7265625" style="19" customWidth="1"/>
    <col min="3334" max="3334" width="15.54296875" style="19" customWidth="1"/>
    <col min="3335" max="3335" width="15.7265625" style="19" customWidth="1"/>
    <col min="3336" max="3336" width="24.26953125" style="19" bestFit="1" customWidth="1"/>
    <col min="3337" max="3337" width="14.7265625" style="19" customWidth="1"/>
    <col min="3338" max="3338" width="10.7265625" style="19" customWidth="1"/>
    <col min="3339" max="3339" width="15.7265625" style="19" customWidth="1"/>
    <col min="3340" max="3340" width="18.7265625" style="19" customWidth="1"/>
    <col min="3341" max="3341" width="14.7265625" style="19" customWidth="1"/>
    <col min="3342" max="3342" width="22.26953125" style="19" customWidth="1"/>
    <col min="3343" max="3343" width="15" style="19" customWidth="1"/>
    <col min="3344" max="3344" width="13.7265625" style="19" customWidth="1"/>
    <col min="3345" max="3345" width="13.81640625" style="19" customWidth="1"/>
    <col min="3346" max="3585" width="11.453125" style="19"/>
    <col min="3586" max="3586" width="1.7265625" style="19" customWidth="1"/>
    <col min="3587" max="3587" width="18.7265625" style="19" customWidth="1"/>
    <col min="3588" max="3588" width="14.7265625" style="19" customWidth="1"/>
    <col min="3589" max="3589" width="10.7265625" style="19" customWidth="1"/>
    <col min="3590" max="3590" width="15.54296875" style="19" customWidth="1"/>
    <col min="3591" max="3591" width="15.7265625" style="19" customWidth="1"/>
    <col min="3592" max="3592" width="24.26953125" style="19" bestFit="1" customWidth="1"/>
    <col min="3593" max="3593" width="14.7265625" style="19" customWidth="1"/>
    <col min="3594" max="3594" width="10.7265625" style="19" customWidth="1"/>
    <col min="3595" max="3595" width="15.7265625" style="19" customWidth="1"/>
    <col min="3596" max="3596" width="18.7265625" style="19" customWidth="1"/>
    <col min="3597" max="3597" width="14.7265625" style="19" customWidth="1"/>
    <col min="3598" max="3598" width="22.26953125" style="19" customWidth="1"/>
    <col min="3599" max="3599" width="15" style="19" customWidth="1"/>
    <col min="3600" max="3600" width="13.7265625" style="19" customWidth="1"/>
    <col min="3601" max="3601" width="13.81640625" style="19" customWidth="1"/>
    <col min="3602" max="3841" width="11.453125" style="19"/>
    <col min="3842" max="3842" width="1.7265625" style="19" customWidth="1"/>
    <col min="3843" max="3843" width="18.7265625" style="19" customWidth="1"/>
    <col min="3844" max="3844" width="14.7265625" style="19" customWidth="1"/>
    <col min="3845" max="3845" width="10.7265625" style="19" customWidth="1"/>
    <col min="3846" max="3846" width="15.54296875" style="19" customWidth="1"/>
    <col min="3847" max="3847" width="15.7265625" style="19" customWidth="1"/>
    <col min="3848" max="3848" width="24.26953125" style="19" bestFit="1" customWidth="1"/>
    <col min="3849" max="3849" width="14.7265625" style="19" customWidth="1"/>
    <col min="3850" max="3850" width="10.7265625" style="19" customWidth="1"/>
    <col min="3851" max="3851" width="15.7265625" style="19" customWidth="1"/>
    <col min="3852" max="3852" width="18.7265625" style="19" customWidth="1"/>
    <col min="3853" max="3853" width="14.7265625" style="19" customWidth="1"/>
    <col min="3854" max="3854" width="22.26953125" style="19" customWidth="1"/>
    <col min="3855" max="3855" width="15" style="19" customWidth="1"/>
    <col min="3856" max="3856" width="13.7265625" style="19" customWidth="1"/>
    <col min="3857" max="3857" width="13.81640625" style="19" customWidth="1"/>
    <col min="3858" max="4097" width="11.453125" style="19"/>
    <col min="4098" max="4098" width="1.7265625" style="19" customWidth="1"/>
    <col min="4099" max="4099" width="18.7265625" style="19" customWidth="1"/>
    <col min="4100" max="4100" width="14.7265625" style="19" customWidth="1"/>
    <col min="4101" max="4101" width="10.7265625" style="19" customWidth="1"/>
    <col min="4102" max="4102" width="15.54296875" style="19" customWidth="1"/>
    <col min="4103" max="4103" width="15.7265625" style="19" customWidth="1"/>
    <col min="4104" max="4104" width="24.26953125" style="19" bestFit="1" customWidth="1"/>
    <col min="4105" max="4105" width="14.7265625" style="19" customWidth="1"/>
    <col min="4106" max="4106" width="10.7265625" style="19" customWidth="1"/>
    <col min="4107" max="4107" width="15.7265625" style="19" customWidth="1"/>
    <col min="4108" max="4108" width="18.7265625" style="19" customWidth="1"/>
    <col min="4109" max="4109" width="14.7265625" style="19" customWidth="1"/>
    <col min="4110" max="4110" width="22.26953125" style="19" customWidth="1"/>
    <col min="4111" max="4111" width="15" style="19" customWidth="1"/>
    <col min="4112" max="4112" width="13.7265625" style="19" customWidth="1"/>
    <col min="4113" max="4113" width="13.81640625" style="19" customWidth="1"/>
    <col min="4114" max="4353" width="11.453125" style="19"/>
    <col min="4354" max="4354" width="1.7265625" style="19" customWidth="1"/>
    <col min="4355" max="4355" width="18.7265625" style="19" customWidth="1"/>
    <col min="4356" max="4356" width="14.7265625" style="19" customWidth="1"/>
    <col min="4357" max="4357" width="10.7265625" style="19" customWidth="1"/>
    <col min="4358" max="4358" width="15.54296875" style="19" customWidth="1"/>
    <col min="4359" max="4359" width="15.7265625" style="19" customWidth="1"/>
    <col min="4360" max="4360" width="24.26953125" style="19" bestFit="1" customWidth="1"/>
    <col min="4361" max="4361" width="14.7265625" style="19" customWidth="1"/>
    <col min="4362" max="4362" width="10.7265625" style="19" customWidth="1"/>
    <col min="4363" max="4363" width="15.7265625" style="19" customWidth="1"/>
    <col min="4364" max="4364" width="18.7265625" style="19" customWidth="1"/>
    <col min="4365" max="4365" width="14.7265625" style="19" customWidth="1"/>
    <col min="4366" max="4366" width="22.26953125" style="19" customWidth="1"/>
    <col min="4367" max="4367" width="15" style="19" customWidth="1"/>
    <col min="4368" max="4368" width="13.7265625" style="19" customWidth="1"/>
    <col min="4369" max="4369" width="13.81640625" style="19" customWidth="1"/>
    <col min="4370" max="4609" width="11.453125" style="19"/>
    <col min="4610" max="4610" width="1.7265625" style="19" customWidth="1"/>
    <col min="4611" max="4611" width="18.7265625" style="19" customWidth="1"/>
    <col min="4612" max="4612" width="14.7265625" style="19" customWidth="1"/>
    <col min="4613" max="4613" width="10.7265625" style="19" customWidth="1"/>
    <col min="4614" max="4614" width="15.54296875" style="19" customWidth="1"/>
    <col min="4615" max="4615" width="15.7265625" style="19" customWidth="1"/>
    <col min="4616" max="4616" width="24.26953125" style="19" bestFit="1" customWidth="1"/>
    <col min="4617" max="4617" width="14.7265625" style="19" customWidth="1"/>
    <col min="4618" max="4618" width="10.7265625" style="19" customWidth="1"/>
    <col min="4619" max="4619" width="15.7265625" style="19" customWidth="1"/>
    <col min="4620" max="4620" width="18.7265625" style="19" customWidth="1"/>
    <col min="4621" max="4621" width="14.7265625" style="19" customWidth="1"/>
    <col min="4622" max="4622" width="22.26953125" style="19" customWidth="1"/>
    <col min="4623" max="4623" width="15" style="19" customWidth="1"/>
    <col min="4624" max="4624" width="13.7265625" style="19" customWidth="1"/>
    <col min="4625" max="4625" width="13.81640625" style="19" customWidth="1"/>
    <col min="4626" max="4865" width="11.453125" style="19"/>
    <col min="4866" max="4866" width="1.7265625" style="19" customWidth="1"/>
    <col min="4867" max="4867" width="18.7265625" style="19" customWidth="1"/>
    <col min="4868" max="4868" width="14.7265625" style="19" customWidth="1"/>
    <col min="4869" max="4869" width="10.7265625" style="19" customWidth="1"/>
    <col min="4870" max="4870" width="15.54296875" style="19" customWidth="1"/>
    <col min="4871" max="4871" width="15.7265625" style="19" customWidth="1"/>
    <col min="4872" max="4872" width="24.26953125" style="19" bestFit="1" customWidth="1"/>
    <col min="4873" max="4873" width="14.7265625" style="19" customWidth="1"/>
    <col min="4874" max="4874" width="10.7265625" style="19" customWidth="1"/>
    <col min="4875" max="4875" width="15.7265625" style="19" customWidth="1"/>
    <col min="4876" max="4876" width="18.7265625" style="19" customWidth="1"/>
    <col min="4877" max="4877" width="14.7265625" style="19" customWidth="1"/>
    <col min="4878" max="4878" width="22.26953125" style="19" customWidth="1"/>
    <col min="4879" max="4879" width="15" style="19" customWidth="1"/>
    <col min="4880" max="4880" width="13.7265625" style="19" customWidth="1"/>
    <col min="4881" max="4881" width="13.81640625" style="19" customWidth="1"/>
    <col min="4882" max="5121" width="11.453125" style="19"/>
    <col min="5122" max="5122" width="1.7265625" style="19" customWidth="1"/>
    <col min="5123" max="5123" width="18.7265625" style="19" customWidth="1"/>
    <col min="5124" max="5124" width="14.7265625" style="19" customWidth="1"/>
    <col min="5125" max="5125" width="10.7265625" style="19" customWidth="1"/>
    <col min="5126" max="5126" width="15.54296875" style="19" customWidth="1"/>
    <col min="5127" max="5127" width="15.7265625" style="19" customWidth="1"/>
    <col min="5128" max="5128" width="24.26953125" style="19" bestFit="1" customWidth="1"/>
    <col min="5129" max="5129" width="14.7265625" style="19" customWidth="1"/>
    <col min="5130" max="5130" width="10.7265625" style="19" customWidth="1"/>
    <col min="5131" max="5131" width="15.7265625" style="19" customWidth="1"/>
    <col min="5132" max="5132" width="18.7265625" style="19" customWidth="1"/>
    <col min="5133" max="5133" width="14.7265625" style="19" customWidth="1"/>
    <col min="5134" max="5134" width="22.26953125" style="19" customWidth="1"/>
    <col min="5135" max="5135" width="15" style="19" customWidth="1"/>
    <col min="5136" max="5136" width="13.7265625" style="19" customWidth="1"/>
    <col min="5137" max="5137" width="13.81640625" style="19" customWidth="1"/>
    <col min="5138" max="5377" width="11.453125" style="19"/>
    <col min="5378" max="5378" width="1.7265625" style="19" customWidth="1"/>
    <col min="5379" max="5379" width="18.7265625" style="19" customWidth="1"/>
    <col min="5380" max="5380" width="14.7265625" style="19" customWidth="1"/>
    <col min="5381" max="5381" width="10.7265625" style="19" customWidth="1"/>
    <col min="5382" max="5382" width="15.54296875" style="19" customWidth="1"/>
    <col min="5383" max="5383" width="15.7265625" style="19" customWidth="1"/>
    <col min="5384" max="5384" width="24.26953125" style="19" bestFit="1" customWidth="1"/>
    <col min="5385" max="5385" width="14.7265625" style="19" customWidth="1"/>
    <col min="5386" max="5386" width="10.7265625" style="19" customWidth="1"/>
    <col min="5387" max="5387" width="15.7265625" style="19" customWidth="1"/>
    <col min="5388" max="5388" width="18.7265625" style="19" customWidth="1"/>
    <col min="5389" max="5389" width="14.7265625" style="19" customWidth="1"/>
    <col min="5390" max="5390" width="22.26953125" style="19" customWidth="1"/>
    <col min="5391" max="5391" width="15" style="19" customWidth="1"/>
    <col min="5392" max="5392" width="13.7265625" style="19" customWidth="1"/>
    <col min="5393" max="5393" width="13.81640625" style="19" customWidth="1"/>
    <col min="5394" max="5633" width="11.453125" style="19"/>
    <col min="5634" max="5634" width="1.7265625" style="19" customWidth="1"/>
    <col min="5635" max="5635" width="18.7265625" style="19" customWidth="1"/>
    <col min="5636" max="5636" width="14.7265625" style="19" customWidth="1"/>
    <col min="5637" max="5637" width="10.7265625" style="19" customWidth="1"/>
    <col min="5638" max="5638" width="15.54296875" style="19" customWidth="1"/>
    <col min="5639" max="5639" width="15.7265625" style="19" customWidth="1"/>
    <col min="5640" max="5640" width="24.26953125" style="19" bestFit="1" customWidth="1"/>
    <col min="5641" max="5641" width="14.7265625" style="19" customWidth="1"/>
    <col min="5642" max="5642" width="10.7265625" style="19" customWidth="1"/>
    <col min="5643" max="5643" width="15.7265625" style="19" customWidth="1"/>
    <col min="5644" max="5644" width="18.7265625" style="19" customWidth="1"/>
    <col min="5645" max="5645" width="14.7265625" style="19" customWidth="1"/>
    <col min="5646" max="5646" width="22.26953125" style="19" customWidth="1"/>
    <col min="5647" max="5647" width="15" style="19" customWidth="1"/>
    <col min="5648" max="5648" width="13.7265625" style="19" customWidth="1"/>
    <col min="5649" max="5649" width="13.81640625" style="19" customWidth="1"/>
    <col min="5650" max="5889" width="11.453125" style="19"/>
    <col min="5890" max="5890" width="1.7265625" style="19" customWidth="1"/>
    <col min="5891" max="5891" width="18.7265625" style="19" customWidth="1"/>
    <col min="5892" max="5892" width="14.7265625" style="19" customWidth="1"/>
    <col min="5893" max="5893" width="10.7265625" style="19" customWidth="1"/>
    <col min="5894" max="5894" width="15.54296875" style="19" customWidth="1"/>
    <col min="5895" max="5895" width="15.7265625" style="19" customWidth="1"/>
    <col min="5896" max="5896" width="24.26953125" style="19" bestFit="1" customWidth="1"/>
    <col min="5897" max="5897" width="14.7265625" style="19" customWidth="1"/>
    <col min="5898" max="5898" width="10.7265625" style="19" customWidth="1"/>
    <col min="5899" max="5899" width="15.7265625" style="19" customWidth="1"/>
    <col min="5900" max="5900" width="18.7265625" style="19" customWidth="1"/>
    <col min="5901" max="5901" width="14.7265625" style="19" customWidth="1"/>
    <col min="5902" max="5902" width="22.26953125" style="19" customWidth="1"/>
    <col min="5903" max="5903" width="15" style="19" customWidth="1"/>
    <col min="5904" max="5904" width="13.7265625" style="19" customWidth="1"/>
    <col min="5905" max="5905" width="13.81640625" style="19" customWidth="1"/>
    <col min="5906" max="6145" width="11.453125" style="19"/>
    <col min="6146" max="6146" width="1.7265625" style="19" customWidth="1"/>
    <col min="6147" max="6147" width="18.7265625" style="19" customWidth="1"/>
    <col min="6148" max="6148" width="14.7265625" style="19" customWidth="1"/>
    <col min="6149" max="6149" width="10.7265625" style="19" customWidth="1"/>
    <col min="6150" max="6150" width="15.54296875" style="19" customWidth="1"/>
    <col min="6151" max="6151" width="15.7265625" style="19" customWidth="1"/>
    <col min="6152" max="6152" width="24.26953125" style="19" bestFit="1" customWidth="1"/>
    <col min="6153" max="6153" width="14.7265625" style="19" customWidth="1"/>
    <col min="6154" max="6154" width="10.7265625" style="19" customWidth="1"/>
    <col min="6155" max="6155" width="15.7265625" style="19" customWidth="1"/>
    <col min="6156" max="6156" width="18.7265625" style="19" customWidth="1"/>
    <col min="6157" max="6157" width="14.7265625" style="19" customWidth="1"/>
    <col min="6158" max="6158" width="22.26953125" style="19" customWidth="1"/>
    <col min="6159" max="6159" width="15" style="19" customWidth="1"/>
    <col min="6160" max="6160" width="13.7265625" style="19" customWidth="1"/>
    <col min="6161" max="6161" width="13.81640625" style="19" customWidth="1"/>
    <col min="6162" max="6401" width="11.453125" style="19"/>
    <col min="6402" max="6402" width="1.7265625" style="19" customWidth="1"/>
    <col min="6403" max="6403" width="18.7265625" style="19" customWidth="1"/>
    <col min="6404" max="6404" width="14.7265625" style="19" customWidth="1"/>
    <col min="6405" max="6405" width="10.7265625" style="19" customWidth="1"/>
    <col min="6406" max="6406" width="15.54296875" style="19" customWidth="1"/>
    <col min="6407" max="6407" width="15.7265625" style="19" customWidth="1"/>
    <col min="6408" max="6408" width="24.26953125" style="19" bestFit="1" customWidth="1"/>
    <col min="6409" max="6409" width="14.7265625" style="19" customWidth="1"/>
    <col min="6410" max="6410" width="10.7265625" style="19" customWidth="1"/>
    <col min="6411" max="6411" width="15.7265625" style="19" customWidth="1"/>
    <col min="6412" max="6412" width="18.7265625" style="19" customWidth="1"/>
    <col min="6413" max="6413" width="14.7265625" style="19" customWidth="1"/>
    <col min="6414" max="6414" width="22.26953125" style="19" customWidth="1"/>
    <col min="6415" max="6415" width="15" style="19" customWidth="1"/>
    <col min="6416" max="6416" width="13.7265625" style="19" customWidth="1"/>
    <col min="6417" max="6417" width="13.81640625" style="19" customWidth="1"/>
    <col min="6418" max="6657" width="11.453125" style="19"/>
    <col min="6658" max="6658" width="1.7265625" style="19" customWidth="1"/>
    <col min="6659" max="6659" width="18.7265625" style="19" customWidth="1"/>
    <col min="6660" max="6660" width="14.7265625" style="19" customWidth="1"/>
    <col min="6661" max="6661" width="10.7265625" style="19" customWidth="1"/>
    <col min="6662" max="6662" width="15.54296875" style="19" customWidth="1"/>
    <col min="6663" max="6663" width="15.7265625" style="19" customWidth="1"/>
    <col min="6664" max="6664" width="24.26953125" style="19" bestFit="1" customWidth="1"/>
    <col min="6665" max="6665" width="14.7265625" style="19" customWidth="1"/>
    <col min="6666" max="6666" width="10.7265625" style="19" customWidth="1"/>
    <col min="6667" max="6667" width="15.7265625" style="19" customWidth="1"/>
    <col min="6668" max="6668" width="18.7265625" style="19" customWidth="1"/>
    <col min="6669" max="6669" width="14.7265625" style="19" customWidth="1"/>
    <col min="6670" max="6670" width="22.26953125" style="19" customWidth="1"/>
    <col min="6671" max="6671" width="15" style="19" customWidth="1"/>
    <col min="6672" max="6672" width="13.7265625" style="19" customWidth="1"/>
    <col min="6673" max="6673" width="13.81640625" style="19" customWidth="1"/>
    <col min="6674" max="6913" width="11.453125" style="19"/>
    <col min="6914" max="6914" width="1.7265625" style="19" customWidth="1"/>
    <col min="6915" max="6915" width="18.7265625" style="19" customWidth="1"/>
    <col min="6916" max="6916" width="14.7265625" style="19" customWidth="1"/>
    <col min="6917" max="6917" width="10.7265625" style="19" customWidth="1"/>
    <col min="6918" max="6918" width="15.54296875" style="19" customWidth="1"/>
    <col min="6919" max="6919" width="15.7265625" style="19" customWidth="1"/>
    <col min="6920" max="6920" width="24.26953125" style="19" bestFit="1" customWidth="1"/>
    <col min="6921" max="6921" width="14.7265625" style="19" customWidth="1"/>
    <col min="6922" max="6922" width="10.7265625" style="19" customWidth="1"/>
    <col min="6923" max="6923" width="15.7265625" style="19" customWidth="1"/>
    <col min="6924" max="6924" width="18.7265625" style="19" customWidth="1"/>
    <col min="6925" max="6925" width="14.7265625" style="19" customWidth="1"/>
    <col min="6926" max="6926" width="22.26953125" style="19" customWidth="1"/>
    <col min="6927" max="6927" width="15" style="19" customWidth="1"/>
    <col min="6928" max="6928" width="13.7265625" style="19" customWidth="1"/>
    <col min="6929" max="6929" width="13.81640625" style="19" customWidth="1"/>
    <col min="6930" max="7169" width="11.453125" style="19"/>
    <col min="7170" max="7170" width="1.7265625" style="19" customWidth="1"/>
    <col min="7171" max="7171" width="18.7265625" style="19" customWidth="1"/>
    <col min="7172" max="7172" width="14.7265625" style="19" customWidth="1"/>
    <col min="7173" max="7173" width="10.7265625" style="19" customWidth="1"/>
    <col min="7174" max="7174" width="15.54296875" style="19" customWidth="1"/>
    <col min="7175" max="7175" width="15.7265625" style="19" customWidth="1"/>
    <col min="7176" max="7176" width="24.26953125" style="19" bestFit="1" customWidth="1"/>
    <col min="7177" max="7177" width="14.7265625" style="19" customWidth="1"/>
    <col min="7178" max="7178" width="10.7265625" style="19" customWidth="1"/>
    <col min="7179" max="7179" width="15.7265625" style="19" customWidth="1"/>
    <col min="7180" max="7180" width="18.7265625" style="19" customWidth="1"/>
    <col min="7181" max="7181" width="14.7265625" style="19" customWidth="1"/>
    <col min="7182" max="7182" width="22.26953125" style="19" customWidth="1"/>
    <col min="7183" max="7183" width="15" style="19" customWidth="1"/>
    <col min="7184" max="7184" width="13.7265625" style="19" customWidth="1"/>
    <col min="7185" max="7185" width="13.81640625" style="19" customWidth="1"/>
    <col min="7186" max="7425" width="11.453125" style="19"/>
    <col min="7426" max="7426" width="1.7265625" style="19" customWidth="1"/>
    <col min="7427" max="7427" width="18.7265625" style="19" customWidth="1"/>
    <col min="7428" max="7428" width="14.7265625" style="19" customWidth="1"/>
    <col min="7429" max="7429" width="10.7265625" style="19" customWidth="1"/>
    <col min="7430" max="7430" width="15.54296875" style="19" customWidth="1"/>
    <col min="7431" max="7431" width="15.7265625" style="19" customWidth="1"/>
    <col min="7432" max="7432" width="24.26953125" style="19" bestFit="1" customWidth="1"/>
    <col min="7433" max="7433" width="14.7265625" style="19" customWidth="1"/>
    <col min="7434" max="7434" width="10.7265625" style="19" customWidth="1"/>
    <col min="7435" max="7435" width="15.7265625" style="19" customWidth="1"/>
    <col min="7436" max="7436" width="18.7265625" style="19" customWidth="1"/>
    <col min="7437" max="7437" width="14.7265625" style="19" customWidth="1"/>
    <col min="7438" max="7438" width="22.26953125" style="19" customWidth="1"/>
    <col min="7439" max="7439" width="15" style="19" customWidth="1"/>
    <col min="7440" max="7440" width="13.7265625" style="19" customWidth="1"/>
    <col min="7441" max="7441" width="13.81640625" style="19" customWidth="1"/>
    <col min="7442" max="7681" width="11.453125" style="19"/>
    <col min="7682" max="7682" width="1.7265625" style="19" customWidth="1"/>
    <col min="7683" max="7683" width="18.7265625" style="19" customWidth="1"/>
    <col min="7684" max="7684" width="14.7265625" style="19" customWidth="1"/>
    <col min="7685" max="7685" width="10.7265625" style="19" customWidth="1"/>
    <col min="7686" max="7686" width="15.54296875" style="19" customWidth="1"/>
    <col min="7687" max="7687" width="15.7265625" style="19" customWidth="1"/>
    <col min="7688" max="7688" width="24.26953125" style="19" bestFit="1" customWidth="1"/>
    <col min="7689" max="7689" width="14.7265625" style="19" customWidth="1"/>
    <col min="7690" max="7690" width="10.7265625" style="19" customWidth="1"/>
    <col min="7691" max="7691" width="15.7265625" style="19" customWidth="1"/>
    <col min="7692" max="7692" width="18.7265625" style="19" customWidth="1"/>
    <col min="7693" max="7693" width="14.7265625" style="19" customWidth="1"/>
    <col min="7694" max="7694" width="22.26953125" style="19" customWidth="1"/>
    <col min="7695" max="7695" width="15" style="19" customWidth="1"/>
    <col min="7696" max="7696" width="13.7265625" style="19" customWidth="1"/>
    <col min="7697" max="7697" width="13.81640625" style="19" customWidth="1"/>
    <col min="7698" max="7937" width="11.453125" style="19"/>
    <col min="7938" max="7938" width="1.7265625" style="19" customWidth="1"/>
    <col min="7939" max="7939" width="18.7265625" style="19" customWidth="1"/>
    <col min="7940" max="7940" width="14.7265625" style="19" customWidth="1"/>
    <col min="7941" max="7941" width="10.7265625" style="19" customWidth="1"/>
    <col min="7942" max="7942" width="15.54296875" style="19" customWidth="1"/>
    <col min="7943" max="7943" width="15.7265625" style="19" customWidth="1"/>
    <col min="7944" max="7944" width="24.26953125" style="19" bestFit="1" customWidth="1"/>
    <col min="7945" max="7945" width="14.7265625" style="19" customWidth="1"/>
    <col min="7946" max="7946" width="10.7265625" style="19" customWidth="1"/>
    <col min="7947" max="7947" width="15.7265625" style="19" customWidth="1"/>
    <col min="7948" max="7948" width="18.7265625" style="19" customWidth="1"/>
    <col min="7949" max="7949" width="14.7265625" style="19" customWidth="1"/>
    <col min="7950" max="7950" width="22.26953125" style="19" customWidth="1"/>
    <col min="7951" max="7951" width="15" style="19" customWidth="1"/>
    <col min="7952" max="7952" width="13.7265625" style="19" customWidth="1"/>
    <col min="7953" max="7953" width="13.81640625" style="19" customWidth="1"/>
    <col min="7954" max="8193" width="11.453125" style="19"/>
    <col min="8194" max="8194" width="1.7265625" style="19" customWidth="1"/>
    <col min="8195" max="8195" width="18.7265625" style="19" customWidth="1"/>
    <col min="8196" max="8196" width="14.7265625" style="19" customWidth="1"/>
    <col min="8197" max="8197" width="10.7265625" style="19" customWidth="1"/>
    <col min="8198" max="8198" width="15.54296875" style="19" customWidth="1"/>
    <col min="8199" max="8199" width="15.7265625" style="19" customWidth="1"/>
    <col min="8200" max="8200" width="24.26953125" style="19" bestFit="1" customWidth="1"/>
    <col min="8201" max="8201" width="14.7265625" style="19" customWidth="1"/>
    <col min="8202" max="8202" width="10.7265625" style="19" customWidth="1"/>
    <col min="8203" max="8203" width="15.7265625" style="19" customWidth="1"/>
    <col min="8204" max="8204" width="18.7265625" style="19" customWidth="1"/>
    <col min="8205" max="8205" width="14.7265625" style="19" customWidth="1"/>
    <col min="8206" max="8206" width="22.26953125" style="19" customWidth="1"/>
    <col min="8207" max="8207" width="15" style="19" customWidth="1"/>
    <col min="8208" max="8208" width="13.7265625" style="19" customWidth="1"/>
    <col min="8209" max="8209" width="13.81640625" style="19" customWidth="1"/>
    <col min="8210" max="8449" width="11.453125" style="19"/>
    <col min="8450" max="8450" width="1.7265625" style="19" customWidth="1"/>
    <col min="8451" max="8451" width="18.7265625" style="19" customWidth="1"/>
    <col min="8452" max="8452" width="14.7265625" style="19" customWidth="1"/>
    <col min="8453" max="8453" width="10.7265625" style="19" customWidth="1"/>
    <col min="8454" max="8454" width="15.54296875" style="19" customWidth="1"/>
    <col min="8455" max="8455" width="15.7265625" style="19" customWidth="1"/>
    <col min="8456" max="8456" width="24.26953125" style="19" bestFit="1" customWidth="1"/>
    <col min="8457" max="8457" width="14.7265625" style="19" customWidth="1"/>
    <col min="8458" max="8458" width="10.7265625" style="19" customWidth="1"/>
    <col min="8459" max="8459" width="15.7265625" style="19" customWidth="1"/>
    <col min="8460" max="8460" width="18.7265625" style="19" customWidth="1"/>
    <col min="8461" max="8461" width="14.7265625" style="19" customWidth="1"/>
    <col min="8462" max="8462" width="22.26953125" style="19" customWidth="1"/>
    <col min="8463" max="8463" width="15" style="19" customWidth="1"/>
    <col min="8464" max="8464" width="13.7265625" style="19" customWidth="1"/>
    <col min="8465" max="8465" width="13.81640625" style="19" customWidth="1"/>
    <col min="8466" max="8705" width="11.453125" style="19"/>
    <col min="8706" max="8706" width="1.7265625" style="19" customWidth="1"/>
    <col min="8707" max="8707" width="18.7265625" style="19" customWidth="1"/>
    <col min="8708" max="8708" width="14.7265625" style="19" customWidth="1"/>
    <col min="8709" max="8709" width="10.7265625" style="19" customWidth="1"/>
    <col min="8710" max="8710" width="15.54296875" style="19" customWidth="1"/>
    <col min="8711" max="8711" width="15.7265625" style="19" customWidth="1"/>
    <col min="8712" max="8712" width="24.26953125" style="19" bestFit="1" customWidth="1"/>
    <col min="8713" max="8713" width="14.7265625" style="19" customWidth="1"/>
    <col min="8714" max="8714" width="10.7265625" style="19" customWidth="1"/>
    <col min="8715" max="8715" width="15.7265625" style="19" customWidth="1"/>
    <col min="8716" max="8716" width="18.7265625" style="19" customWidth="1"/>
    <col min="8717" max="8717" width="14.7265625" style="19" customWidth="1"/>
    <col min="8718" max="8718" width="22.26953125" style="19" customWidth="1"/>
    <col min="8719" max="8719" width="15" style="19" customWidth="1"/>
    <col min="8720" max="8720" width="13.7265625" style="19" customWidth="1"/>
    <col min="8721" max="8721" width="13.81640625" style="19" customWidth="1"/>
    <col min="8722" max="8961" width="11.453125" style="19"/>
    <col min="8962" max="8962" width="1.7265625" style="19" customWidth="1"/>
    <col min="8963" max="8963" width="18.7265625" style="19" customWidth="1"/>
    <col min="8964" max="8964" width="14.7265625" style="19" customWidth="1"/>
    <col min="8965" max="8965" width="10.7265625" style="19" customWidth="1"/>
    <col min="8966" max="8966" width="15.54296875" style="19" customWidth="1"/>
    <col min="8967" max="8967" width="15.7265625" style="19" customWidth="1"/>
    <col min="8968" max="8968" width="24.26953125" style="19" bestFit="1" customWidth="1"/>
    <col min="8969" max="8969" width="14.7265625" style="19" customWidth="1"/>
    <col min="8970" max="8970" width="10.7265625" style="19" customWidth="1"/>
    <col min="8971" max="8971" width="15.7265625" style="19" customWidth="1"/>
    <col min="8972" max="8972" width="18.7265625" style="19" customWidth="1"/>
    <col min="8973" max="8973" width="14.7265625" style="19" customWidth="1"/>
    <col min="8974" max="8974" width="22.26953125" style="19" customWidth="1"/>
    <col min="8975" max="8975" width="15" style="19" customWidth="1"/>
    <col min="8976" max="8976" width="13.7265625" style="19" customWidth="1"/>
    <col min="8977" max="8977" width="13.81640625" style="19" customWidth="1"/>
    <col min="8978" max="9217" width="11.453125" style="19"/>
    <col min="9218" max="9218" width="1.7265625" style="19" customWidth="1"/>
    <col min="9219" max="9219" width="18.7265625" style="19" customWidth="1"/>
    <col min="9220" max="9220" width="14.7265625" style="19" customWidth="1"/>
    <col min="9221" max="9221" width="10.7265625" style="19" customWidth="1"/>
    <col min="9222" max="9222" width="15.54296875" style="19" customWidth="1"/>
    <col min="9223" max="9223" width="15.7265625" style="19" customWidth="1"/>
    <col min="9224" max="9224" width="24.26953125" style="19" bestFit="1" customWidth="1"/>
    <col min="9225" max="9225" width="14.7265625" style="19" customWidth="1"/>
    <col min="9226" max="9226" width="10.7265625" style="19" customWidth="1"/>
    <col min="9227" max="9227" width="15.7265625" style="19" customWidth="1"/>
    <col min="9228" max="9228" width="18.7265625" style="19" customWidth="1"/>
    <col min="9229" max="9229" width="14.7265625" style="19" customWidth="1"/>
    <col min="9230" max="9230" width="22.26953125" style="19" customWidth="1"/>
    <col min="9231" max="9231" width="15" style="19" customWidth="1"/>
    <col min="9232" max="9232" width="13.7265625" style="19" customWidth="1"/>
    <col min="9233" max="9233" width="13.81640625" style="19" customWidth="1"/>
    <col min="9234" max="9473" width="11.453125" style="19"/>
    <col min="9474" max="9474" width="1.7265625" style="19" customWidth="1"/>
    <col min="9475" max="9475" width="18.7265625" style="19" customWidth="1"/>
    <col min="9476" max="9476" width="14.7265625" style="19" customWidth="1"/>
    <col min="9477" max="9477" width="10.7265625" style="19" customWidth="1"/>
    <col min="9478" max="9478" width="15.54296875" style="19" customWidth="1"/>
    <col min="9479" max="9479" width="15.7265625" style="19" customWidth="1"/>
    <col min="9480" max="9480" width="24.26953125" style="19" bestFit="1" customWidth="1"/>
    <col min="9481" max="9481" width="14.7265625" style="19" customWidth="1"/>
    <col min="9482" max="9482" width="10.7265625" style="19" customWidth="1"/>
    <col min="9483" max="9483" width="15.7265625" style="19" customWidth="1"/>
    <col min="9484" max="9484" width="18.7265625" style="19" customWidth="1"/>
    <col min="9485" max="9485" width="14.7265625" style="19" customWidth="1"/>
    <col min="9486" max="9486" width="22.26953125" style="19" customWidth="1"/>
    <col min="9487" max="9487" width="15" style="19" customWidth="1"/>
    <col min="9488" max="9488" width="13.7265625" style="19" customWidth="1"/>
    <col min="9489" max="9489" width="13.81640625" style="19" customWidth="1"/>
    <col min="9490" max="9729" width="11.453125" style="19"/>
    <col min="9730" max="9730" width="1.7265625" style="19" customWidth="1"/>
    <col min="9731" max="9731" width="18.7265625" style="19" customWidth="1"/>
    <col min="9732" max="9732" width="14.7265625" style="19" customWidth="1"/>
    <col min="9733" max="9733" width="10.7265625" style="19" customWidth="1"/>
    <col min="9734" max="9734" width="15.54296875" style="19" customWidth="1"/>
    <col min="9735" max="9735" width="15.7265625" style="19" customWidth="1"/>
    <col min="9736" max="9736" width="24.26953125" style="19" bestFit="1" customWidth="1"/>
    <col min="9737" max="9737" width="14.7265625" style="19" customWidth="1"/>
    <col min="9738" max="9738" width="10.7265625" style="19" customWidth="1"/>
    <col min="9739" max="9739" width="15.7265625" style="19" customWidth="1"/>
    <col min="9740" max="9740" width="18.7265625" style="19" customWidth="1"/>
    <col min="9741" max="9741" width="14.7265625" style="19" customWidth="1"/>
    <col min="9742" max="9742" width="22.26953125" style="19" customWidth="1"/>
    <col min="9743" max="9743" width="15" style="19" customWidth="1"/>
    <col min="9744" max="9744" width="13.7265625" style="19" customWidth="1"/>
    <col min="9745" max="9745" width="13.81640625" style="19" customWidth="1"/>
    <col min="9746" max="9985" width="11.453125" style="19"/>
    <col min="9986" max="9986" width="1.7265625" style="19" customWidth="1"/>
    <col min="9987" max="9987" width="18.7265625" style="19" customWidth="1"/>
    <col min="9988" max="9988" width="14.7265625" style="19" customWidth="1"/>
    <col min="9989" max="9989" width="10.7265625" style="19" customWidth="1"/>
    <col min="9990" max="9990" width="15.54296875" style="19" customWidth="1"/>
    <col min="9991" max="9991" width="15.7265625" style="19" customWidth="1"/>
    <col min="9992" max="9992" width="24.26953125" style="19" bestFit="1" customWidth="1"/>
    <col min="9993" max="9993" width="14.7265625" style="19" customWidth="1"/>
    <col min="9994" max="9994" width="10.7265625" style="19" customWidth="1"/>
    <col min="9995" max="9995" width="15.7265625" style="19" customWidth="1"/>
    <col min="9996" max="9996" width="18.7265625" style="19" customWidth="1"/>
    <col min="9997" max="9997" width="14.7265625" style="19" customWidth="1"/>
    <col min="9998" max="9998" width="22.26953125" style="19" customWidth="1"/>
    <col min="9999" max="9999" width="15" style="19" customWidth="1"/>
    <col min="10000" max="10000" width="13.7265625" style="19" customWidth="1"/>
    <col min="10001" max="10001" width="13.81640625" style="19" customWidth="1"/>
    <col min="10002" max="10241" width="11.453125" style="19"/>
    <col min="10242" max="10242" width="1.7265625" style="19" customWidth="1"/>
    <col min="10243" max="10243" width="18.7265625" style="19" customWidth="1"/>
    <col min="10244" max="10244" width="14.7265625" style="19" customWidth="1"/>
    <col min="10245" max="10245" width="10.7265625" style="19" customWidth="1"/>
    <col min="10246" max="10246" width="15.54296875" style="19" customWidth="1"/>
    <col min="10247" max="10247" width="15.7265625" style="19" customWidth="1"/>
    <col min="10248" max="10248" width="24.26953125" style="19" bestFit="1" customWidth="1"/>
    <col min="10249" max="10249" width="14.7265625" style="19" customWidth="1"/>
    <col min="10250" max="10250" width="10.7265625" style="19" customWidth="1"/>
    <col min="10251" max="10251" width="15.7265625" style="19" customWidth="1"/>
    <col min="10252" max="10252" width="18.7265625" style="19" customWidth="1"/>
    <col min="10253" max="10253" width="14.7265625" style="19" customWidth="1"/>
    <col min="10254" max="10254" width="22.26953125" style="19" customWidth="1"/>
    <col min="10255" max="10255" width="15" style="19" customWidth="1"/>
    <col min="10256" max="10256" width="13.7265625" style="19" customWidth="1"/>
    <col min="10257" max="10257" width="13.81640625" style="19" customWidth="1"/>
    <col min="10258" max="10497" width="11.453125" style="19"/>
    <col min="10498" max="10498" width="1.7265625" style="19" customWidth="1"/>
    <col min="10499" max="10499" width="18.7265625" style="19" customWidth="1"/>
    <col min="10500" max="10500" width="14.7265625" style="19" customWidth="1"/>
    <col min="10501" max="10501" width="10.7265625" style="19" customWidth="1"/>
    <col min="10502" max="10502" width="15.54296875" style="19" customWidth="1"/>
    <col min="10503" max="10503" width="15.7265625" style="19" customWidth="1"/>
    <col min="10504" max="10504" width="24.26953125" style="19" bestFit="1" customWidth="1"/>
    <col min="10505" max="10505" width="14.7265625" style="19" customWidth="1"/>
    <col min="10506" max="10506" width="10.7265625" style="19" customWidth="1"/>
    <col min="10507" max="10507" width="15.7265625" style="19" customWidth="1"/>
    <col min="10508" max="10508" width="18.7265625" style="19" customWidth="1"/>
    <col min="10509" max="10509" width="14.7265625" style="19" customWidth="1"/>
    <col min="10510" max="10510" width="22.26953125" style="19" customWidth="1"/>
    <col min="10511" max="10511" width="15" style="19" customWidth="1"/>
    <col min="10512" max="10512" width="13.7265625" style="19" customWidth="1"/>
    <col min="10513" max="10513" width="13.81640625" style="19" customWidth="1"/>
    <col min="10514" max="10753" width="11.453125" style="19"/>
    <col min="10754" max="10754" width="1.7265625" style="19" customWidth="1"/>
    <col min="10755" max="10755" width="18.7265625" style="19" customWidth="1"/>
    <col min="10756" max="10756" width="14.7265625" style="19" customWidth="1"/>
    <col min="10757" max="10757" width="10.7265625" style="19" customWidth="1"/>
    <col min="10758" max="10758" width="15.54296875" style="19" customWidth="1"/>
    <col min="10759" max="10759" width="15.7265625" style="19" customWidth="1"/>
    <col min="10760" max="10760" width="24.26953125" style="19" bestFit="1" customWidth="1"/>
    <col min="10761" max="10761" width="14.7265625" style="19" customWidth="1"/>
    <col min="10762" max="10762" width="10.7265625" style="19" customWidth="1"/>
    <col min="10763" max="10763" width="15.7265625" style="19" customWidth="1"/>
    <col min="10764" max="10764" width="18.7265625" style="19" customWidth="1"/>
    <col min="10765" max="10765" width="14.7265625" style="19" customWidth="1"/>
    <col min="10766" max="10766" width="22.26953125" style="19" customWidth="1"/>
    <col min="10767" max="10767" width="15" style="19" customWidth="1"/>
    <col min="10768" max="10768" width="13.7265625" style="19" customWidth="1"/>
    <col min="10769" max="10769" width="13.81640625" style="19" customWidth="1"/>
    <col min="10770" max="11009" width="11.453125" style="19"/>
    <col min="11010" max="11010" width="1.7265625" style="19" customWidth="1"/>
    <col min="11011" max="11011" width="18.7265625" style="19" customWidth="1"/>
    <col min="11012" max="11012" width="14.7265625" style="19" customWidth="1"/>
    <col min="11013" max="11013" width="10.7265625" style="19" customWidth="1"/>
    <col min="11014" max="11014" width="15.54296875" style="19" customWidth="1"/>
    <col min="11015" max="11015" width="15.7265625" style="19" customWidth="1"/>
    <col min="11016" max="11016" width="24.26953125" style="19" bestFit="1" customWidth="1"/>
    <col min="11017" max="11017" width="14.7265625" style="19" customWidth="1"/>
    <col min="11018" max="11018" width="10.7265625" style="19" customWidth="1"/>
    <col min="11019" max="11019" width="15.7265625" style="19" customWidth="1"/>
    <col min="11020" max="11020" width="18.7265625" style="19" customWidth="1"/>
    <col min="11021" max="11021" width="14.7265625" style="19" customWidth="1"/>
    <col min="11022" max="11022" width="22.26953125" style="19" customWidth="1"/>
    <col min="11023" max="11023" width="15" style="19" customWidth="1"/>
    <col min="11024" max="11024" width="13.7265625" style="19" customWidth="1"/>
    <col min="11025" max="11025" width="13.81640625" style="19" customWidth="1"/>
    <col min="11026" max="11265" width="11.453125" style="19"/>
    <col min="11266" max="11266" width="1.7265625" style="19" customWidth="1"/>
    <col min="11267" max="11267" width="18.7265625" style="19" customWidth="1"/>
    <col min="11268" max="11268" width="14.7265625" style="19" customWidth="1"/>
    <col min="11269" max="11269" width="10.7265625" style="19" customWidth="1"/>
    <col min="11270" max="11270" width="15.54296875" style="19" customWidth="1"/>
    <col min="11271" max="11271" width="15.7265625" style="19" customWidth="1"/>
    <col min="11272" max="11272" width="24.26953125" style="19" bestFit="1" customWidth="1"/>
    <col min="11273" max="11273" width="14.7265625" style="19" customWidth="1"/>
    <col min="11274" max="11274" width="10.7265625" style="19" customWidth="1"/>
    <col min="11275" max="11275" width="15.7265625" style="19" customWidth="1"/>
    <col min="11276" max="11276" width="18.7265625" style="19" customWidth="1"/>
    <col min="11277" max="11277" width="14.7265625" style="19" customWidth="1"/>
    <col min="11278" max="11278" width="22.26953125" style="19" customWidth="1"/>
    <col min="11279" max="11279" width="15" style="19" customWidth="1"/>
    <col min="11280" max="11280" width="13.7265625" style="19" customWidth="1"/>
    <col min="11281" max="11281" width="13.81640625" style="19" customWidth="1"/>
    <col min="11282" max="11521" width="11.453125" style="19"/>
    <col min="11522" max="11522" width="1.7265625" style="19" customWidth="1"/>
    <col min="11523" max="11523" width="18.7265625" style="19" customWidth="1"/>
    <col min="11524" max="11524" width="14.7265625" style="19" customWidth="1"/>
    <col min="11525" max="11525" width="10.7265625" style="19" customWidth="1"/>
    <col min="11526" max="11526" width="15.54296875" style="19" customWidth="1"/>
    <col min="11527" max="11527" width="15.7265625" style="19" customWidth="1"/>
    <col min="11528" max="11528" width="24.26953125" style="19" bestFit="1" customWidth="1"/>
    <col min="11529" max="11529" width="14.7265625" style="19" customWidth="1"/>
    <col min="11530" max="11530" width="10.7265625" style="19" customWidth="1"/>
    <col min="11531" max="11531" width="15.7265625" style="19" customWidth="1"/>
    <col min="11532" max="11532" width="18.7265625" style="19" customWidth="1"/>
    <col min="11533" max="11533" width="14.7265625" style="19" customWidth="1"/>
    <col min="11534" max="11534" width="22.26953125" style="19" customWidth="1"/>
    <col min="11535" max="11535" width="15" style="19" customWidth="1"/>
    <col min="11536" max="11536" width="13.7265625" style="19" customWidth="1"/>
    <col min="11537" max="11537" width="13.81640625" style="19" customWidth="1"/>
    <col min="11538" max="11777" width="11.453125" style="19"/>
    <col min="11778" max="11778" width="1.7265625" style="19" customWidth="1"/>
    <col min="11779" max="11779" width="18.7265625" style="19" customWidth="1"/>
    <col min="11780" max="11780" width="14.7265625" style="19" customWidth="1"/>
    <col min="11781" max="11781" width="10.7265625" style="19" customWidth="1"/>
    <col min="11782" max="11782" width="15.54296875" style="19" customWidth="1"/>
    <col min="11783" max="11783" width="15.7265625" style="19" customWidth="1"/>
    <col min="11784" max="11784" width="24.26953125" style="19" bestFit="1" customWidth="1"/>
    <col min="11785" max="11785" width="14.7265625" style="19" customWidth="1"/>
    <col min="11786" max="11786" width="10.7265625" style="19" customWidth="1"/>
    <col min="11787" max="11787" width="15.7265625" style="19" customWidth="1"/>
    <col min="11788" max="11788" width="18.7265625" style="19" customWidth="1"/>
    <col min="11789" max="11789" width="14.7265625" style="19" customWidth="1"/>
    <col min="11790" max="11790" width="22.26953125" style="19" customWidth="1"/>
    <col min="11791" max="11791" width="15" style="19" customWidth="1"/>
    <col min="11792" max="11792" width="13.7265625" style="19" customWidth="1"/>
    <col min="11793" max="11793" width="13.81640625" style="19" customWidth="1"/>
    <col min="11794" max="12033" width="11.453125" style="19"/>
    <col min="12034" max="12034" width="1.7265625" style="19" customWidth="1"/>
    <col min="12035" max="12035" width="18.7265625" style="19" customWidth="1"/>
    <col min="12036" max="12036" width="14.7265625" style="19" customWidth="1"/>
    <col min="12037" max="12037" width="10.7265625" style="19" customWidth="1"/>
    <col min="12038" max="12038" width="15.54296875" style="19" customWidth="1"/>
    <col min="12039" max="12039" width="15.7265625" style="19" customWidth="1"/>
    <col min="12040" max="12040" width="24.26953125" style="19" bestFit="1" customWidth="1"/>
    <col min="12041" max="12041" width="14.7265625" style="19" customWidth="1"/>
    <col min="12042" max="12042" width="10.7265625" style="19" customWidth="1"/>
    <col min="12043" max="12043" width="15.7265625" style="19" customWidth="1"/>
    <col min="12044" max="12044" width="18.7265625" style="19" customWidth="1"/>
    <col min="12045" max="12045" width="14.7265625" style="19" customWidth="1"/>
    <col min="12046" max="12046" width="22.26953125" style="19" customWidth="1"/>
    <col min="12047" max="12047" width="15" style="19" customWidth="1"/>
    <col min="12048" max="12048" width="13.7265625" style="19" customWidth="1"/>
    <col min="12049" max="12049" width="13.81640625" style="19" customWidth="1"/>
    <col min="12050" max="12289" width="11.453125" style="19"/>
    <col min="12290" max="12290" width="1.7265625" style="19" customWidth="1"/>
    <col min="12291" max="12291" width="18.7265625" style="19" customWidth="1"/>
    <col min="12292" max="12292" width="14.7265625" style="19" customWidth="1"/>
    <col min="12293" max="12293" width="10.7265625" style="19" customWidth="1"/>
    <col min="12294" max="12294" width="15.54296875" style="19" customWidth="1"/>
    <col min="12295" max="12295" width="15.7265625" style="19" customWidth="1"/>
    <col min="12296" max="12296" width="24.26953125" style="19" bestFit="1" customWidth="1"/>
    <col min="12297" max="12297" width="14.7265625" style="19" customWidth="1"/>
    <col min="12298" max="12298" width="10.7265625" style="19" customWidth="1"/>
    <col min="12299" max="12299" width="15.7265625" style="19" customWidth="1"/>
    <col min="12300" max="12300" width="18.7265625" style="19" customWidth="1"/>
    <col min="12301" max="12301" width="14.7265625" style="19" customWidth="1"/>
    <col min="12302" max="12302" width="22.26953125" style="19" customWidth="1"/>
    <col min="12303" max="12303" width="15" style="19" customWidth="1"/>
    <col min="12304" max="12304" width="13.7265625" style="19" customWidth="1"/>
    <col min="12305" max="12305" width="13.81640625" style="19" customWidth="1"/>
    <col min="12306" max="12545" width="11.453125" style="19"/>
    <col min="12546" max="12546" width="1.7265625" style="19" customWidth="1"/>
    <col min="12547" max="12547" width="18.7265625" style="19" customWidth="1"/>
    <col min="12548" max="12548" width="14.7265625" style="19" customWidth="1"/>
    <col min="12549" max="12549" width="10.7265625" style="19" customWidth="1"/>
    <col min="12550" max="12550" width="15.54296875" style="19" customWidth="1"/>
    <col min="12551" max="12551" width="15.7265625" style="19" customWidth="1"/>
    <col min="12552" max="12552" width="24.26953125" style="19" bestFit="1" customWidth="1"/>
    <col min="12553" max="12553" width="14.7265625" style="19" customWidth="1"/>
    <col min="12554" max="12554" width="10.7265625" style="19" customWidth="1"/>
    <col min="12555" max="12555" width="15.7265625" style="19" customWidth="1"/>
    <col min="12556" max="12556" width="18.7265625" style="19" customWidth="1"/>
    <col min="12557" max="12557" width="14.7265625" style="19" customWidth="1"/>
    <col min="12558" max="12558" width="22.26953125" style="19" customWidth="1"/>
    <col min="12559" max="12559" width="15" style="19" customWidth="1"/>
    <col min="12560" max="12560" width="13.7265625" style="19" customWidth="1"/>
    <col min="12561" max="12561" width="13.81640625" style="19" customWidth="1"/>
    <col min="12562" max="12801" width="11.453125" style="19"/>
    <col min="12802" max="12802" width="1.7265625" style="19" customWidth="1"/>
    <col min="12803" max="12803" width="18.7265625" style="19" customWidth="1"/>
    <col min="12804" max="12804" width="14.7265625" style="19" customWidth="1"/>
    <col min="12805" max="12805" width="10.7265625" style="19" customWidth="1"/>
    <col min="12806" max="12806" width="15.54296875" style="19" customWidth="1"/>
    <col min="12807" max="12807" width="15.7265625" style="19" customWidth="1"/>
    <col min="12808" max="12808" width="24.26953125" style="19" bestFit="1" customWidth="1"/>
    <col min="12809" max="12809" width="14.7265625" style="19" customWidth="1"/>
    <col min="12810" max="12810" width="10.7265625" style="19" customWidth="1"/>
    <col min="12811" max="12811" width="15.7265625" style="19" customWidth="1"/>
    <col min="12812" max="12812" width="18.7265625" style="19" customWidth="1"/>
    <col min="12813" max="12813" width="14.7265625" style="19" customWidth="1"/>
    <col min="12814" max="12814" width="22.26953125" style="19" customWidth="1"/>
    <col min="12815" max="12815" width="15" style="19" customWidth="1"/>
    <col min="12816" max="12816" width="13.7265625" style="19" customWidth="1"/>
    <col min="12817" max="12817" width="13.81640625" style="19" customWidth="1"/>
    <col min="12818" max="13057" width="11.453125" style="19"/>
    <col min="13058" max="13058" width="1.7265625" style="19" customWidth="1"/>
    <col min="13059" max="13059" width="18.7265625" style="19" customWidth="1"/>
    <col min="13060" max="13060" width="14.7265625" style="19" customWidth="1"/>
    <col min="13061" max="13061" width="10.7265625" style="19" customWidth="1"/>
    <col min="13062" max="13062" width="15.54296875" style="19" customWidth="1"/>
    <col min="13063" max="13063" width="15.7265625" style="19" customWidth="1"/>
    <col min="13064" max="13064" width="24.26953125" style="19" bestFit="1" customWidth="1"/>
    <col min="13065" max="13065" width="14.7265625" style="19" customWidth="1"/>
    <col min="13066" max="13066" width="10.7265625" style="19" customWidth="1"/>
    <col min="13067" max="13067" width="15.7265625" style="19" customWidth="1"/>
    <col min="13068" max="13068" width="18.7265625" style="19" customWidth="1"/>
    <col min="13069" max="13069" width="14.7265625" style="19" customWidth="1"/>
    <col min="13070" max="13070" width="22.26953125" style="19" customWidth="1"/>
    <col min="13071" max="13071" width="15" style="19" customWidth="1"/>
    <col min="13072" max="13072" width="13.7265625" style="19" customWidth="1"/>
    <col min="13073" max="13073" width="13.81640625" style="19" customWidth="1"/>
    <col min="13074" max="13313" width="11.453125" style="19"/>
    <col min="13314" max="13314" width="1.7265625" style="19" customWidth="1"/>
    <col min="13315" max="13315" width="18.7265625" style="19" customWidth="1"/>
    <col min="13316" max="13316" width="14.7265625" style="19" customWidth="1"/>
    <col min="13317" max="13317" width="10.7265625" style="19" customWidth="1"/>
    <col min="13318" max="13318" width="15.54296875" style="19" customWidth="1"/>
    <col min="13319" max="13319" width="15.7265625" style="19" customWidth="1"/>
    <col min="13320" max="13320" width="24.26953125" style="19" bestFit="1" customWidth="1"/>
    <col min="13321" max="13321" width="14.7265625" style="19" customWidth="1"/>
    <col min="13322" max="13322" width="10.7265625" style="19" customWidth="1"/>
    <col min="13323" max="13323" width="15.7265625" style="19" customWidth="1"/>
    <col min="13324" max="13324" width="18.7265625" style="19" customWidth="1"/>
    <col min="13325" max="13325" width="14.7265625" style="19" customWidth="1"/>
    <col min="13326" max="13326" width="22.26953125" style="19" customWidth="1"/>
    <col min="13327" max="13327" width="15" style="19" customWidth="1"/>
    <col min="13328" max="13328" width="13.7265625" style="19" customWidth="1"/>
    <col min="13329" max="13329" width="13.81640625" style="19" customWidth="1"/>
    <col min="13330" max="13569" width="11.453125" style="19"/>
    <col min="13570" max="13570" width="1.7265625" style="19" customWidth="1"/>
    <col min="13571" max="13571" width="18.7265625" style="19" customWidth="1"/>
    <col min="13572" max="13572" width="14.7265625" style="19" customWidth="1"/>
    <col min="13573" max="13573" width="10.7265625" style="19" customWidth="1"/>
    <col min="13574" max="13574" width="15.54296875" style="19" customWidth="1"/>
    <col min="13575" max="13575" width="15.7265625" style="19" customWidth="1"/>
    <col min="13576" max="13576" width="24.26953125" style="19" bestFit="1" customWidth="1"/>
    <col min="13577" max="13577" width="14.7265625" style="19" customWidth="1"/>
    <col min="13578" max="13578" width="10.7265625" style="19" customWidth="1"/>
    <col min="13579" max="13579" width="15.7265625" style="19" customWidth="1"/>
    <col min="13580" max="13580" width="18.7265625" style="19" customWidth="1"/>
    <col min="13581" max="13581" width="14.7265625" style="19" customWidth="1"/>
    <col min="13582" max="13582" width="22.26953125" style="19" customWidth="1"/>
    <col min="13583" max="13583" width="15" style="19" customWidth="1"/>
    <col min="13584" max="13584" width="13.7265625" style="19" customWidth="1"/>
    <col min="13585" max="13585" width="13.81640625" style="19" customWidth="1"/>
    <col min="13586" max="13825" width="11.453125" style="19"/>
    <col min="13826" max="13826" width="1.7265625" style="19" customWidth="1"/>
    <col min="13827" max="13827" width="18.7265625" style="19" customWidth="1"/>
    <col min="13828" max="13828" width="14.7265625" style="19" customWidth="1"/>
    <col min="13829" max="13829" width="10.7265625" style="19" customWidth="1"/>
    <col min="13830" max="13830" width="15.54296875" style="19" customWidth="1"/>
    <col min="13831" max="13831" width="15.7265625" style="19" customWidth="1"/>
    <col min="13832" max="13832" width="24.26953125" style="19" bestFit="1" customWidth="1"/>
    <col min="13833" max="13833" width="14.7265625" style="19" customWidth="1"/>
    <col min="13834" max="13834" width="10.7265625" style="19" customWidth="1"/>
    <col min="13835" max="13835" width="15.7265625" style="19" customWidth="1"/>
    <col min="13836" max="13836" width="18.7265625" style="19" customWidth="1"/>
    <col min="13837" max="13837" width="14.7265625" style="19" customWidth="1"/>
    <col min="13838" max="13838" width="22.26953125" style="19" customWidth="1"/>
    <col min="13839" max="13839" width="15" style="19" customWidth="1"/>
    <col min="13840" max="13840" width="13.7265625" style="19" customWidth="1"/>
    <col min="13841" max="13841" width="13.81640625" style="19" customWidth="1"/>
    <col min="13842" max="14081" width="11.453125" style="19"/>
    <col min="14082" max="14082" width="1.7265625" style="19" customWidth="1"/>
    <col min="14083" max="14083" width="18.7265625" style="19" customWidth="1"/>
    <col min="14084" max="14084" width="14.7265625" style="19" customWidth="1"/>
    <col min="14085" max="14085" width="10.7265625" style="19" customWidth="1"/>
    <col min="14086" max="14086" width="15.54296875" style="19" customWidth="1"/>
    <col min="14087" max="14087" width="15.7265625" style="19" customWidth="1"/>
    <col min="14088" max="14088" width="24.26953125" style="19" bestFit="1" customWidth="1"/>
    <col min="14089" max="14089" width="14.7265625" style="19" customWidth="1"/>
    <col min="14090" max="14090" width="10.7265625" style="19" customWidth="1"/>
    <col min="14091" max="14091" width="15.7265625" style="19" customWidth="1"/>
    <col min="14092" max="14092" width="18.7265625" style="19" customWidth="1"/>
    <col min="14093" max="14093" width="14.7265625" style="19" customWidth="1"/>
    <col min="14094" max="14094" width="22.26953125" style="19" customWidth="1"/>
    <col min="14095" max="14095" width="15" style="19" customWidth="1"/>
    <col min="14096" max="14096" width="13.7265625" style="19" customWidth="1"/>
    <col min="14097" max="14097" width="13.81640625" style="19" customWidth="1"/>
    <col min="14098" max="14337" width="11.453125" style="19"/>
    <col min="14338" max="14338" width="1.7265625" style="19" customWidth="1"/>
    <col min="14339" max="14339" width="18.7265625" style="19" customWidth="1"/>
    <col min="14340" max="14340" width="14.7265625" style="19" customWidth="1"/>
    <col min="14341" max="14341" width="10.7265625" style="19" customWidth="1"/>
    <col min="14342" max="14342" width="15.54296875" style="19" customWidth="1"/>
    <col min="14343" max="14343" width="15.7265625" style="19" customWidth="1"/>
    <col min="14344" max="14344" width="24.26953125" style="19" bestFit="1" customWidth="1"/>
    <col min="14345" max="14345" width="14.7265625" style="19" customWidth="1"/>
    <col min="14346" max="14346" width="10.7265625" style="19" customWidth="1"/>
    <col min="14347" max="14347" width="15.7265625" style="19" customWidth="1"/>
    <col min="14348" max="14348" width="18.7265625" style="19" customWidth="1"/>
    <col min="14349" max="14349" width="14.7265625" style="19" customWidth="1"/>
    <col min="14350" max="14350" width="22.26953125" style="19" customWidth="1"/>
    <col min="14351" max="14351" width="15" style="19" customWidth="1"/>
    <col min="14352" max="14352" width="13.7265625" style="19" customWidth="1"/>
    <col min="14353" max="14353" width="13.81640625" style="19" customWidth="1"/>
    <col min="14354" max="14593" width="11.453125" style="19"/>
    <col min="14594" max="14594" width="1.7265625" style="19" customWidth="1"/>
    <col min="14595" max="14595" width="18.7265625" style="19" customWidth="1"/>
    <col min="14596" max="14596" width="14.7265625" style="19" customWidth="1"/>
    <col min="14597" max="14597" width="10.7265625" style="19" customWidth="1"/>
    <col min="14598" max="14598" width="15.54296875" style="19" customWidth="1"/>
    <col min="14599" max="14599" width="15.7265625" style="19" customWidth="1"/>
    <col min="14600" max="14600" width="24.26953125" style="19" bestFit="1" customWidth="1"/>
    <col min="14601" max="14601" width="14.7265625" style="19" customWidth="1"/>
    <col min="14602" max="14602" width="10.7265625" style="19" customWidth="1"/>
    <col min="14603" max="14603" width="15.7265625" style="19" customWidth="1"/>
    <col min="14604" max="14604" width="18.7265625" style="19" customWidth="1"/>
    <col min="14605" max="14605" width="14.7265625" style="19" customWidth="1"/>
    <col min="14606" max="14606" width="22.26953125" style="19" customWidth="1"/>
    <col min="14607" max="14607" width="15" style="19" customWidth="1"/>
    <col min="14608" max="14608" width="13.7265625" style="19" customWidth="1"/>
    <col min="14609" max="14609" width="13.81640625" style="19" customWidth="1"/>
    <col min="14610" max="14849" width="11.453125" style="19"/>
    <col min="14850" max="14850" width="1.7265625" style="19" customWidth="1"/>
    <col min="14851" max="14851" width="18.7265625" style="19" customWidth="1"/>
    <col min="14852" max="14852" width="14.7265625" style="19" customWidth="1"/>
    <col min="14853" max="14853" width="10.7265625" style="19" customWidth="1"/>
    <col min="14854" max="14854" width="15.54296875" style="19" customWidth="1"/>
    <col min="14855" max="14855" width="15.7265625" style="19" customWidth="1"/>
    <col min="14856" max="14856" width="24.26953125" style="19" bestFit="1" customWidth="1"/>
    <col min="14857" max="14857" width="14.7265625" style="19" customWidth="1"/>
    <col min="14858" max="14858" width="10.7265625" style="19" customWidth="1"/>
    <col min="14859" max="14859" width="15.7265625" style="19" customWidth="1"/>
    <col min="14860" max="14860" width="18.7265625" style="19" customWidth="1"/>
    <col min="14861" max="14861" width="14.7265625" style="19" customWidth="1"/>
    <col min="14862" max="14862" width="22.26953125" style="19" customWidth="1"/>
    <col min="14863" max="14863" width="15" style="19" customWidth="1"/>
    <col min="14864" max="14864" width="13.7265625" style="19" customWidth="1"/>
    <col min="14865" max="14865" width="13.81640625" style="19" customWidth="1"/>
    <col min="14866" max="15105" width="11.453125" style="19"/>
    <col min="15106" max="15106" width="1.7265625" style="19" customWidth="1"/>
    <col min="15107" max="15107" width="18.7265625" style="19" customWidth="1"/>
    <col min="15108" max="15108" width="14.7265625" style="19" customWidth="1"/>
    <col min="15109" max="15109" width="10.7265625" style="19" customWidth="1"/>
    <col min="15110" max="15110" width="15.54296875" style="19" customWidth="1"/>
    <col min="15111" max="15111" width="15.7265625" style="19" customWidth="1"/>
    <col min="15112" max="15112" width="24.26953125" style="19" bestFit="1" customWidth="1"/>
    <col min="15113" max="15113" width="14.7265625" style="19" customWidth="1"/>
    <col min="15114" max="15114" width="10.7265625" style="19" customWidth="1"/>
    <col min="15115" max="15115" width="15.7265625" style="19" customWidth="1"/>
    <col min="15116" max="15116" width="18.7265625" style="19" customWidth="1"/>
    <col min="15117" max="15117" width="14.7265625" style="19" customWidth="1"/>
    <col min="15118" max="15118" width="22.26953125" style="19" customWidth="1"/>
    <col min="15119" max="15119" width="15" style="19" customWidth="1"/>
    <col min="15120" max="15120" width="13.7265625" style="19" customWidth="1"/>
    <col min="15121" max="15121" width="13.81640625" style="19" customWidth="1"/>
    <col min="15122" max="15361" width="11.453125" style="19"/>
    <col min="15362" max="15362" width="1.7265625" style="19" customWidth="1"/>
    <col min="15363" max="15363" width="18.7265625" style="19" customWidth="1"/>
    <col min="15364" max="15364" width="14.7265625" style="19" customWidth="1"/>
    <col min="15365" max="15365" width="10.7265625" style="19" customWidth="1"/>
    <col min="15366" max="15366" width="15.54296875" style="19" customWidth="1"/>
    <col min="15367" max="15367" width="15.7265625" style="19" customWidth="1"/>
    <col min="15368" max="15368" width="24.26953125" style="19" bestFit="1" customWidth="1"/>
    <col min="15369" max="15369" width="14.7265625" style="19" customWidth="1"/>
    <col min="15370" max="15370" width="10.7265625" style="19" customWidth="1"/>
    <col min="15371" max="15371" width="15.7265625" style="19" customWidth="1"/>
    <col min="15372" max="15372" width="18.7265625" style="19" customWidth="1"/>
    <col min="15373" max="15373" width="14.7265625" style="19" customWidth="1"/>
    <col min="15374" max="15374" width="22.26953125" style="19" customWidth="1"/>
    <col min="15375" max="15375" width="15" style="19" customWidth="1"/>
    <col min="15376" max="15376" width="13.7265625" style="19" customWidth="1"/>
    <col min="15377" max="15377" width="13.81640625" style="19" customWidth="1"/>
    <col min="15378" max="15617" width="11.453125" style="19"/>
    <col min="15618" max="15618" width="1.7265625" style="19" customWidth="1"/>
    <col min="15619" max="15619" width="18.7265625" style="19" customWidth="1"/>
    <col min="15620" max="15620" width="14.7265625" style="19" customWidth="1"/>
    <col min="15621" max="15621" width="10.7265625" style="19" customWidth="1"/>
    <col min="15622" max="15622" width="15.54296875" style="19" customWidth="1"/>
    <col min="15623" max="15623" width="15.7265625" style="19" customWidth="1"/>
    <col min="15624" max="15624" width="24.26953125" style="19" bestFit="1" customWidth="1"/>
    <col min="15625" max="15625" width="14.7265625" style="19" customWidth="1"/>
    <col min="15626" max="15626" width="10.7265625" style="19" customWidth="1"/>
    <col min="15627" max="15627" width="15.7265625" style="19" customWidth="1"/>
    <col min="15628" max="15628" width="18.7265625" style="19" customWidth="1"/>
    <col min="15629" max="15629" width="14.7265625" style="19" customWidth="1"/>
    <col min="15630" max="15630" width="22.26953125" style="19" customWidth="1"/>
    <col min="15631" max="15631" width="15" style="19" customWidth="1"/>
    <col min="15632" max="15632" width="13.7265625" style="19" customWidth="1"/>
    <col min="15633" max="15633" width="13.81640625" style="19" customWidth="1"/>
    <col min="15634" max="15873" width="11.453125" style="19"/>
    <col min="15874" max="15874" width="1.7265625" style="19" customWidth="1"/>
    <col min="15875" max="15875" width="18.7265625" style="19" customWidth="1"/>
    <col min="15876" max="15876" width="14.7265625" style="19" customWidth="1"/>
    <col min="15877" max="15877" width="10.7265625" style="19" customWidth="1"/>
    <col min="15878" max="15878" width="15.54296875" style="19" customWidth="1"/>
    <col min="15879" max="15879" width="15.7265625" style="19" customWidth="1"/>
    <col min="15880" max="15880" width="24.26953125" style="19" bestFit="1" customWidth="1"/>
    <col min="15881" max="15881" width="14.7265625" style="19" customWidth="1"/>
    <col min="15882" max="15882" width="10.7265625" style="19" customWidth="1"/>
    <col min="15883" max="15883" width="15.7265625" style="19" customWidth="1"/>
    <col min="15884" max="15884" width="18.7265625" style="19" customWidth="1"/>
    <col min="15885" max="15885" width="14.7265625" style="19" customWidth="1"/>
    <col min="15886" max="15886" width="22.26953125" style="19" customWidth="1"/>
    <col min="15887" max="15887" width="15" style="19" customWidth="1"/>
    <col min="15888" max="15888" width="13.7265625" style="19" customWidth="1"/>
    <col min="15889" max="15889" width="13.81640625" style="19" customWidth="1"/>
    <col min="15890" max="16129" width="11.453125" style="19"/>
    <col min="16130" max="16130" width="1.7265625" style="19" customWidth="1"/>
    <col min="16131" max="16131" width="18.7265625" style="19" customWidth="1"/>
    <col min="16132" max="16132" width="14.7265625" style="19" customWidth="1"/>
    <col min="16133" max="16133" width="10.7265625" style="19" customWidth="1"/>
    <col min="16134" max="16134" width="15.54296875" style="19" customWidth="1"/>
    <col min="16135" max="16135" width="15.7265625" style="19" customWidth="1"/>
    <col min="16136" max="16136" width="24.26953125" style="19" bestFit="1" customWidth="1"/>
    <col min="16137" max="16137" width="14.7265625" style="19" customWidth="1"/>
    <col min="16138" max="16138" width="10.7265625" style="19" customWidth="1"/>
    <col min="16139" max="16139" width="15.7265625" style="19" customWidth="1"/>
    <col min="16140" max="16140" width="18.7265625" style="19" customWidth="1"/>
    <col min="16141" max="16141" width="14.7265625" style="19" customWidth="1"/>
    <col min="16142" max="16142" width="22.26953125" style="19" customWidth="1"/>
    <col min="16143" max="16143" width="15" style="19" customWidth="1"/>
    <col min="16144" max="16144" width="13.7265625" style="19" customWidth="1"/>
    <col min="16145" max="16145" width="13.81640625" style="19" customWidth="1"/>
    <col min="16146" max="16383" width="11.453125" style="19"/>
    <col min="16384" max="16384" width="11.453125" style="19" customWidth="1"/>
  </cols>
  <sheetData>
    <row r="1" spans="1:17" s="17" customFormat="1" ht="18.5" x14ac:dyDescent="0.45">
      <c r="A1" s="16"/>
      <c r="B1" s="289" t="s">
        <v>136</v>
      </c>
      <c r="C1" s="289"/>
      <c r="D1" s="289"/>
      <c r="E1" s="289"/>
      <c r="F1" s="289"/>
      <c r="G1" s="289"/>
      <c r="H1" s="137"/>
      <c r="I1" s="137"/>
      <c r="J1" s="137"/>
      <c r="K1" s="137"/>
      <c r="L1" s="137"/>
      <c r="M1" s="137"/>
    </row>
    <row r="2" spans="1:17" s="17" customFormat="1" ht="19.5" customHeight="1" x14ac:dyDescent="0.4">
      <c r="A2" s="18"/>
      <c r="B2" s="290" t="s">
        <v>106</v>
      </c>
      <c r="C2" s="290"/>
      <c r="D2" s="290"/>
      <c r="E2" s="290"/>
      <c r="F2" s="290"/>
      <c r="G2" s="290"/>
      <c r="H2" s="136"/>
      <c r="I2" s="136"/>
      <c r="J2" s="136"/>
      <c r="K2" s="136"/>
      <c r="L2" s="136"/>
      <c r="M2" s="136"/>
    </row>
    <row r="3" spans="1:17" s="17" customFormat="1" ht="19.5" customHeight="1" x14ac:dyDescent="0.35">
      <c r="A3" s="18"/>
      <c r="B3" s="290"/>
      <c r="C3" s="290"/>
      <c r="D3" s="290"/>
      <c r="E3" s="290"/>
      <c r="F3" s="290"/>
      <c r="G3" s="290"/>
    </row>
    <row r="4" spans="1:17" s="17" customFormat="1" ht="19.5" customHeight="1" x14ac:dyDescent="0.35">
      <c r="A4" s="18"/>
      <c r="C4" s="171" t="s">
        <v>150</v>
      </c>
      <c r="D4" s="187" t="str">
        <f>+T('7.1 Travesías'!D3:F3)</f>
        <v>[NOMBRE DEL POSTOR]</v>
      </c>
      <c r="E4" s="188"/>
      <c r="F4" s="188"/>
      <c r="G4" s="188"/>
    </row>
    <row r="5" spans="1:17" s="17" customFormat="1" ht="19.5" customHeight="1" thickBot="1" x14ac:dyDescent="0.4">
      <c r="A5" s="18"/>
      <c r="B5" s="41"/>
      <c r="C5" s="41"/>
      <c r="D5" s="18"/>
    </row>
    <row r="6" spans="1:17" ht="29.15" customHeight="1" thickTop="1" x14ac:dyDescent="0.25">
      <c r="B6" s="283" t="s">
        <v>19</v>
      </c>
      <c r="C6" s="283" t="s">
        <v>114</v>
      </c>
      <c r="D6" s="280" t="s">
        <v>97</v>
      </c>
      <c r="E6" s="281"/>
      <c r="F6" s="282"/>
      <c r="G6" s="298" t="s">
        <v>144</v>
      </c>
      <c r="N6" s="20"/>
      <c r="O6" s="20"/>
      <c r="P6" s="20"/>
      <c r="Q6" s="20"/>
    </row>
    <row r="7" spans="1:17" ht="29.15" customHeight="1" thickBot="1" x14ac:dyDescent="0.35">
      <c r="B7" s="284"/>
      <c r="C7" s="284"/>
      <c r="D7" s="21" t="s">
        <v>101</v>
      </c>
      <c r="E7" s="22" t="s">
        <v>102</v>
      </c>
      <c r="F7" s="23" t="s">
        <v>103</v>
      </c>
      <c r="G7" s="284"/>
      <c r="N7" s="24"/>
      <c r="O7" s="24"/>
      <c r="P7" s="20"/>
      <c r="Q7" s="20"/>
    </row>
    <row r="8" spans="1:17" ht="29.15" customHeight="1" thickTop="1" x14ac:dyDescent="0.35">
      <c r="B8" s="291" t="s">
        <v>23</v>
      </c>
      <c r="C8" s="43" t="s">
        <v>112</v>
      </c>
      <c r="D8" s="207">
        <f>+'7.2 Mantto Mayor'!F88</f>
        <v>0</v>
      </c>
      <c r="E8" s="145">
        <v>1</v>
      </c>
      <c r="F8" s="146">
        <f>ROUND(+D8*E8,2)</f>
        <v>0</v>
      </c>
      <c r="G8" s="147">
        <f>SUM(F8:F9)</f>
        <v>0</v>
      </c>
      <c r="N8" s="26"/>
      <c r="O8" s="27"/>
      <c r="P8" s="20"/>
      <c r="Q8" s="20"/>
    </row>
    <row r="9" spans="1:17" ht="29.15" customHeight="1" x14ac:dyDescent="0.35">
      <c r="B9" s="292"/>
      <c r="C9" s="42" t="s">
        <v>113</v>
      </c>
      <c r="D9" s="208">
        <f>+'7.3. Prueba Hidrostática'!F13</f>
        <v>0</v>
      </c>
      <c r="E9" s="25">
        <v>1</v>
      </c>
      <c r="F9" s="46">
        <f>ROUND(+D9*E9,2)</f>
        <v>0</v>
      </c>
      <c r="G9" s="211"/>
      <c r="N9" s="26"/>
      <c r="O9" s="27"/>
      <c r="P9" s="20"/>
      <c r="Q9" s="20"/>
    </row>
    <row r="10" spans="1:17" ht="29.15" customHeight="1" x14ac:dyDescent="0.35">
      <c r="B10" s="149" t="s">
        <v>25</v>
      </c>
      <c r="C10" s="149" t="s">
        <v>112</v>
      </c>
      <c r="D10" s="210">
        <f>+'7.2 Mantto Mayor'!L88</f>
        <v>0</v>
      </c>
      <c r="E10" s="150">
        <v>2</v>
      </c>
      <c r="F10" s="151">
        <f>ROUND(+D10*E10,2)</f>
        <v>0</v>
      </c>
      <c r="G10" s="212">
        <f>+F10</f>
        <v>0</v>
      </c>
      <c r="N10" s="26"/>
      <c r="O10" s="27"/>
      <c r="P10" s="20"/>
      <c r="Q10" s="20"/>
    </row>
    <row r="11" spans="1:17" ht="29.15" customHeight="1" x14ac:dyDescent="0.35">
      <c r="B11" s="293" t="s">
        <v>24</v>
      </c>
      <c r="C11" s="107" t="s">
        <v>112</v>
      </c>
      <c r="D11" s="208">
        <f>+'7.2 Mantto Mayor'!I88</f>
        <v>0</v>
      </c>
      <c r="E11" s="25">
        <v>1</v>
      </c>
      <c r="F11" s="45">
        <f t="shared" ref="F11:F12" si="0">ROUND(+D11*E11,2)</f>
        <v>0</v>
      </c>
      <c r="G11" s="109">
        <f>SUM(F11:F12)</f>
        <v>0</v>
      </c>
      <c r="N11" s="26"/>
      <c r="O11" s="27"/>
      <c r="P11" s="20"/>
      <c r="Q11" s="20"/>
    </row>
    <row r="12" spans="1:17" ht="29.15" customHeight="1" thickBot="1" x14ac:dyDescent="0.4">
      <c r="B12" s="294"/>
      <c r="C12" s="141" t="s">
        <v>113</v>
      </c>
      <c r="D12" s="209">
        <f>+'7.3. Prueba Hidrostática'!I13</f>
        <v>0</v>
      </c>
      <c r="E12" s="142">
        <v>1</v>
      </c>
      <c r="F12" s="143">
        <f t="shared" si="0"/>
        <v>0</v>
      </c>
      <c r="G12" s="213"/>
      <c r="N12" s="26"/>
      <c r="O12" s="27"/>
      <c r="P12" s="20"/>
      <c r="Q12" s="20"/>
    </row>
    <row r="13" spans="1:17" ht="29.15" customHeight="1" thickTop="1" thickBot="1" x14ac:dyDescent="0.45">
      <c r="B13" s="258" t="s">
        <v>145</v>
      </c>
      <c r="C13" s="259"/>
      <c r="D13" s="259"/>
      <c r="E13" s="259"/>
      <c r="F13" s="260"/>
      <c r="G13" s="140">
        <f>+G8+G10+G11</f>
        <v>0</v>
      </c>
      <c r="N13" s="28"/>
      <c r="O13" s="29"/>
      <c r="P13" s="20"/>
      <c r="Q13" s="20"/>
    </row>
    <row r="14" spans="1:17" ht="29.15" customHeight="1" thickTop="1" thickBot="1" x14ac:dyDescent="0.4">
      <c r="B14" s="30"/>
      <c r="C14" s="30"/>
      <c r="D14" s="31"/>
      <c r="E14" s="32"/>
      <c r="F14" s="33"/>
      <c r="K14" s="34"/>
      <c r="L14" s="35"/>
      <c r="M14" s="93"/>
      <c r="N14" s="20"/>
      <c r="O14" s="20"/>
      <c r="P14" s="20"/>
      <c r="Q14" s="20"/>
    </row>
    <row r="15" spans="1:17" ht="29.15" customHeight="1" thickTop="1" x14ac:dyDescent="0.25">
      <c r="B15" s="283" t="s">
        <v>19</v>
      </c>
      <c r="C15" s="283" t="s">
        <v>98</v>
      </c>
      <c r="D15" s="285" t="s">
        <v>99</v>
      </c>
      <c r="E15" s="286"/>
      <c r="F15" s="287"/>
      <c r="G15" s="298" t="s">
        <v>144</v>
      </c>
      <c r="K15" s="34"/>
      <c r="L15" s="35"/>
      <c r="M15" s="93"/>
      <c r="N15" s="20"/>
      <c r="O15" s="20"/>
      <c r="P15" s="20"/>
      <c r="Q15" s="20"/>
    </row>
    <row r="16" spans="1:17" ht="29.15" customHeight="1" thickBot="1" x14ac:dyDescent="0.3">
      <c r="B16" s="284"/>
      <c r="C16" s="284"/>
      <c r="D16" s="21" t="s">
        <v>104</v>
      </c>
      <c r="E16" s="22" t="s">
        <v>102</v>
      </c>
      <c r="F16" s="23" t="s">
        <v>103</v>
      </c>
      <c r="G16" s="284"/>
      <c r="K16" s="34"/>
      <c r="L16" s="35"/>
      <c r="M16" s="93"/>
      <c r="N16" s="20"/>
      <c r="O16" s="20"/>
      <c r="P16" s="20"/>
      <c r="Q16" s="20"/>
    </row>
    <row r="17" spans="2:17" ht="29.15" customHeight="1" thickTop="1" x14ac:dyDescent="0.25">
      <c r="B17" s="43" t="s">
        <v>23</v>
      </c>
      <c r="C17" s="43" t="s">
        <v>133</v>
      </c>
      <c r="D17" s="207">
        <f>+'7.1 Travesías'!B8</f>
        <v>0</v>
      </c>
      <c r="E17" s="154">
        <v>1</v>
      </c>
      <c r="F17" s="215">
        <f>ROUND(+D17*E17,2)</f>
        <v>0</v>
      </c>
      <c r="G17" s="147">
        <f>+F17</f>
        <v>0</v>
      </c>
      <c r="K17" s="34"/>
      <c r="L17" s="35"/>
      <c r="M17" s="93"/>
      <c r="N17" s="20"/>
      <c r="O17" s="20"/>
      <c r="P17" s="20"/>
      <c r="Q17" s="20"/>
    </row>
    <row r="18" spans="2:17" ht="29.15" customHeight="1" x14ac:dyDescent="0.25">
      <c r="B18" s="149" t="s">
        <v>25</v>
      </c>
      <c r="C18" s="149" t="s">
        <v>122</v>
      </c>
      <c r="D18" s="208">
        <f>+'7.1 Travesías'!B10</f>
        <v>0</v>
      </c>
      <c r="E18" s="150">
        <v>2</v>
      </c>
      <c r="F18" s="216">
        <f>ROUND(+D18*E18,2)</f>
        <v>0</v>
      </c>
      <c r="G18" s="214">
        <f>+F18</f>
        <v>0</v>
      </c>
      <c r="K18" s="34"/>
      <c r="L18" s="35"/>
      <c r="M18" s="93"/>
      <c r="N18" s="20"/>
      <c r="O18" s="20"/>
      <c r="P18" s="20"/>
      <c r="Q18" s="20"/>
    </row>
    <row r="19" spans="2:17" ht="29.15" customHeight="1" thickBot="1" x14ac:dyDescent="0.3">
      <c r="B19" s="141" t="s">
        <v>24</v>
      </c>
      <c r="C19" s="108" t="s">
        <v>153</v>
      </c>
      <c r="D19" s="209">
        <f>+'7.1 Travesías'!B12</f>
        <v>0</v>
      </c>
      <c r="E19" s="144">
        <v>1</v>
      </c>
      <c r="F19" s="217">
        <f>ROUND(+D19*E19,2)</f>
        <v>0</v>
      </c>
      <c r="G19" s="109">
        <f>+F19</f>
        <v>0</v>
      </c>
      <c r="K19" s="34"/>
      <c r="L19" s="35"/>
      <c r="M19" s="93"/>
      <c r="N19" s="20"/>
      <c r="O19" s="20"/>
      <c r="P19" s="20"/>
      <c r="Q19" s="20"/>
    </row>
    <row r="20" spans="2:17" ht="29.15" customHeight="1" thickTop="1" thickBot="1" x14ac:dyDescent="0.3">
      <c r="B20" s="258" t="s">
        <v>146</v>
      </c>
      <c r="C20" s="259"/>
      <c r="D20" s="259"/>
      <c r="E20" s="259"/>
      <c r="F20" s="260"/>
      <c r="G20" s="140">
        <f>+G17+G18+G19</f>
        <v>0</v>
      </c>
      <c r="K20" s="34"/>
      <c r="L20" s="35"/>
      <c r="M20" s="93"/>
      <c r="N20" s="20"/>
      <c r="O20" s="20"/>
      <c r="P20" s="20"/>
      <c r="Q20" s="20"/>
    </row>
    <row r="21" spans="2:17" ht="29.15" customHeight="1" thickTop="1" thickBot="1" x14ac:dyDescent="0.3">
      <c r="B21" s="138"/>
      <c r="C21" s="138"/>
      <c r="D21" s="138"/>
      <c r="E21" s="138"/>
      <c r="F21" s="138"/>
      <c r="G21" s="155"/>
      <c r="K21" s="34"/>
      <c r="L21" s="35"/>
      <c r="M21" s="93"/>
      <c r="N21" s="20"/>
      <c r="O21" s="20"/>
      <c r="P21" s="20"/>
      <c r="Q21" s="20"/>
    </row>
    <row r="22" spans="2:17" ht="29.15" customHeight="1" thickTop="1" x14ac:dyDescent="0.25">
      <c r="B22" s="283" t="s">
        <v>19</v>
      </c>
      <c r="C22" s="283" t="s">
        <v>151</v>
      </c>
      <c r="D22" s="286" t="s">
        <v>100</v>
      </c>
      <c r="E22" s="286"/>
      <c r="F22" s="287"/>
      <c r="G22" s="298" t="s">
        <v>144</v>
      </c>
      <c r="K22" s="34"/>
      <c r="L22" s="35"/>
      <c r="M22" s="93"/>
      <c r="N22" s="20"/>
      <c r="O22" s="20"/>
      <c r="P22" s="20"/>
      <c r="Q22" s="20"/>
    </row>
    <row r="23" spans="2:17" ht="29.15" customHeight="1" thickBot="1" x14ac:dyDescent="0.3">
      <c r="B23" s="284"/>
      <c r="C23" s="284"/>
      <c r="D23" s="162"/>
      <c r="E23" s="158"/>
      <c r="F23" s="23" t="s">
        <v>103</v>
      </c>
      <c r="G23" s="284"/>
      <c r="K23" s="34"/>
      <c r="L23" s="35"/>
      <c r="M23" s="93"/>
      <c r="N23" s="20"/>
      <c r="O23" s="20"/>
      <c r="P23" s="20"/>
      <c r="Q23" s="20"/>
    </row>
    <row r="24" spans="2:17" ht="29.15" customHeight="1" thickTop="1" x14ac:dyDescent="0.25">
      <c r="B24" s="43" t="s">
        <v>23</v>
      </c>
      <c r="C24" s="159" t="s">
        <v>147</v>
      </c>
      <c r="D24" s="156"/>
      <c r="E24" s="163"/>
      <c r="F24" s="146">
        <f>+'7.4.  Costo Stand-by'!F13</f>
        <v>0</v>
      </c>
      <c r="G24" s="147">
        <f>+F24</f>
        <v>0</v>
      </c>
      <c r="K24" s="34"/>
      <c r="L24" s="35"/>
      <c r="M24" s="93"/>
      <c r="N24" s="20"/>
      <c r="O24" s="20"/>
      <c r="P24" s="20"/>
      <c r="Q24" s="20"/>
    </row>
    <row r="25" spans="2:17" ht="29.15" customHeight="1" x14ac:dyDescent="0.25">
      <c r="B25" s="149" t="s">
        <v>25</v>
      </c>
      <c r="C25" s="160" t="s">
        <v>147</v>
      </c>
      <c r="D25" s="157"/>
      <c r="E25" s="164"/>
      <c r="F25" s="46">
        <f>+'7.4.  Costo Stand-by'!L13</f>
        <v>0</v>
      </c>
      <c r="G25" s="214">
        <f>+F25</f>
        <v>0</v>
      </c>
      <c r="K25" s="34"/>
      <c r="L25" s="35"/>
      <c r="M25" s="93"/>
      <c r="N25" s="20"/>
      <c r="O25" s="20"/>
      <c r="P25" s="20"/>
      <c r="Q25" s="20"/>
    </row>
    <row r="26" spans="2:17" ht="29.15" customHeight="1" thickBot="1" x14ac:dyDescent="0.3">
      <c r="B26" s="106" t="s">
        <v>24</v>
      </c>
      <c r="C26" s="161" t="s">
        <v>147</v>
      </c>
      <c r="D26" s="153"/>
      <c r="E26" s="165"/>
      <c r="F26" s="148">
        <f>+'7.4.  Costo Stand-by'!I13</f>
        <v>0</v>
      </c>
      <c r="G26" s="109">
        <f>+F26</f>
        <v>0</v>
      </c>
      <c r="K26" s="34"/>
      <c r="L26" s="35"/>
      <c r="M26" s="93"/>
      <c r="N26" s="20"/>
      <c r="O26" s="20"/>
      <c r="P26" s="20"/>
      <c r="Q26" s="20"/>
    </row>
    <row r="27" spans="2:17" ht="29.15" customHeight="1" thickTop="1" thickBot="1" x14ac:dyDescent="0.3">
      <c r="B27" s="258" t="s">
        <v>152</v>
      </c>
      <c r="C27" s="259"/>
      <c r="D27" s="259"/>
      <c r="E27" s="259"/>
      <c r="F27" s="260"/>
      <c r="G27" s="140">
        <f>+G24+G25+G26</f>
        <v>0</v>
      </c>
      <c r="K27" s="34"/>
      <c r="L27" s="35"/>
      <c r="M27" s="93"/>
      <c r="N27" s="20"/>
      <c r="O27" s="20"/>
      <c r="P27" s="20"/>
      <c r="Q27" s="20"/>
    </row>
    <row r="28" spans="2:17" ht="29.15" customHeight="1" thickTop="1" thickBot="1" x14ac:dyDescent="0.3">
      <c r="B28" s="138"/>
      <c r="C28" s="138"/>
      <c r="D28" s="138"/>
      <c r="E28" s="138"/>
      <c r="F28" s="138"/>
      <c r="G28" s="155"/>
      <c r="K28" s="34"/>
      <c r="L28" s="35"/>
      <c r="M28" s="93"/>
      <c r="N28" s="20"/>
      <c r="O28" s="20"/>
      <c r="P28" s="20"/>
      <c r="Q28" s="20"/>
    </row>
    <row r="29" spans="2:17" s="166" customFormat="1" ht="35.15" customHeight="1" thickTop="1" thickBot="1" x14ac:dyDescent="0.35">
      <c r="B29" s="295" t="s">
        <v>148</v>
      </c>
      <c r="C29" s="296"/>
      <c r="D29" s="296"/>
      <c r="E29" s="296"/>
      <c r="F29" s="297"/>
      <c r="G29" s="98">
        <f>+G13+G20+G27</f>
        <v>0</v>
      </c>
      <c r="K29" s="167"/>
      <c r="L29" s="168"/>
      <c r="M29" s="169"/>
      <c r="N29" s="170"/>
      <c r="O29" s="170"/>
      <c r="P29" s="170"/>
      <c r="Q29" s="170"/>
    </row>
    <row r="30" spans="2:17" ht="23.5" customHeight="1" thickTop="1" x14ac:dyDescent="0.35">
      <c r="B30" s="30"/>
      <c r="C30" s="30"/>
      <c r="D30" s="31"/>
      <c r="E30" s="32"/>
      <c r="F30" s="33"/>
      <c r="G30" s="169" t="s">
        <v>135</v>
      </c>
      <c r="K30" s="34"/>
      <c r="L30" s="35"/>
      <c r="M30" s="93"/>
      <c r="N30" s="20"/>
      <c r="O30" s="20"/>
      <c r="P30" s="20"/>
      <c r="Q30" s="20"/>
    </row>
    <row r="31" spans="2:17" ht="18" customHeight="1" x14ac:dyDescent="0.35">
      <c r="B31" s="152" t="s">
        <v>149</v>
      </c>
      <c r="C31" s="30"/>
      <c r="D31" s="31"/>
      <c r="E31" s="32"/>
      <c r="F31" s="33"/>
      <c r="K31" s="38"/>
      <c r="L31" s="39"/>
      <c r="N31" s="20"/>
      <c r="O31" s="20"/>
      <c r="P31" s="20"/>
      <c r="Q31" s="20"/>
    </row>
    <row r="32" spans="2:17" ht="18" customHeight="1" x14ac:dyDescent="0.35">
      <c r="B32" s="36" t="s">
        <v>107</v>
      </c>
      <c r="C32" s="36"/>
      <c r="D32" s="37"/>
      <c r="E32" s="37"/>
      <c r="F32" s="37"/>
      <c r="G32" s="105"/>
      <c r="H32" s="37"/>
      <c r="I32" s="37"/>
      <c r="J32" s="37"/>
      <c r="K32" s="38"/>
      <c r="L32" s="38"/>
      <c r="N32" s="20"/>
      <c r="O32" s="20"/>
      <c r="P32" s="20"/>
      <c r="Q32" s="20"/>
    </row>
    <row r="33" spans="2:17" ht="18" customHeight="1" x14ac:dyDescent="0.3">
      <c r="B33" s="36" t="s">
        <v>108</v>
      </c>
      <c r="C33" s="36"/>
      <c r="D33" s="37"/>
      <c r="E33" s="37"/>
      <c r="F33" s="37"/>
      <c r="G33" s="37"/>
      <c r="H33" s="37"/>
      <c r="I33" s="37"/>
      <c r="J33" s="37"/>
      <c r="K33" s="38"/>
      <c r="L33" s="38"/>
      <c r="M33" s="37"/>
      <c r="N33" s="20"/>
      <c r="O33" s="20"/>
      <c r="P33" s="20"/>
      <c r="Q33" s="20"/>
    </row>
    <row r="34" spans="2:17" ht="18" customHeight="1" x14ac:dyDescent="0.3">
      <c r="B34" s="36" t="s">
        <v>115</v>
      </c>
      <c r="C34" s="36"/>
      <c r="D34" s="37"/>
      <c r="E34" s="37"/>
      <c r="F34" s="37"/>
      <c r="G34" s="37"/>
      <c r="H34" s="37"/>
      <c r="I34" s="37"/>
      <c r="J34" s="37"/>
      <c r="K34" s="38"/>
      <c r="L34" s="38"/>
      <c r="M34" s="37"/>
      <c r="N34" s="20"/>
      <c r="O34" s="20"/>
      <c r="P34" s="20"/>
      <c r="Q34" s="20"/>
    </row>
    <row r="35" spans="2:17" ht="6" customHeight="1" x14ac:dyDescent="0.3">
      <c r="B35" s="37"/>
      <c r="C35" s="37"/>
      <c r="D35" s="37"/>
      <c r="E35" s="37"/>
      <c r="F35" s="37"/>
      <c r="G35" s="37"/>
      <c r="H35" s="37"/>
      <c r="I35" s="37"/>
      <c r="J35" s="37"/>
      <c r="K35" s="38"/>
      <c r="L35" s="38"/>
      <c r="M35" s="37"/>
      <c r="N35" s="20"/>
      <c r="O35" s="20"/>
      <c r="P35" s="20"/>
      <c r="Q35" s="20"/>
    </row>
    <row r="36" spans="2:17" ht="14" x14ac:dyDescent="0.3">
      <c r="B36" s="40" t="s">
        <v>101</v>
      </c>
      <c r="C36" s="40"/>
      <c r="D36" s="37"/>
      <c r="E36" s="37"/>
      <c r="F36" s="37"/>
      <c r="G36" s="37"/>
      <c r="H36" s="37"/>
      <c r="I36" s="37"/>
      <c r="J36" s="37"/>
      <c r="K36" s="38"/>
      <c r="L36" s="38"/>
      <c r="M36" s="37"/>
      <c r="N36" s="20"/>
      <c r="O36" s="20"/>
      <c r="P36" s="20"/>
      <c r="Q36" s="20"/>
    </row>
    <row r="37" spans="2:17" ht="18" customHeight="1" x14ac:dyDescent="0.3">
      <c r="B37" s="37" t="s">
        <v>134</v>
      </c>
      <c r="C37" s="37"/>
      <c r="D37" s="37"/>
      <c r="E37" s="37"/>
      <c r="F37" s="37"/>
      <c r="G37" s="37"/>
      <c r="H37" s="37"/>
      <c r="I37" s="37"/>
      <c r="J37" s="37"/>
      <c r="K37" s="38"/>
      <c r="L37" s="38"/>
      <c r="M37" s="37"/>
      <c r="N37" s="20"/>
      <c r="O37" s="20"/>
      <c r="P37" s="20"/>
      <c r="Q37" s="20"/>
    </row>
    <row r="38" spans="2:17" ht="14" x14ac:dyDescent="0.3">
      <c r="B38" s="37"/>
      <c r="C38" s="37"/>
      <c r="D38" s="37"/>
      <c r="E38" s="37"/>
      <c r="F38" s="37"/>
      <c r="G38" s="37"/>
      <c r="H38" s="37"/>
      <c r="I38" s="37"/>
      <c r="J38" s="37"/>
      <c r="K38" s="38"/>
      <c r="L38" s="38"/>
      <c r="M38" s="37"/>
      <c r="N38" s="20"/>
      <c r="O38" s="20"/>
      <c r="P38" s="20"/>
      <c r="Q38" s="20"/>
    </row>
    <row r="39" spans="2:17" ht="14" x14ac:dyDescent="0.3">
      <c r="B39" s="40" t="s">
        <v>105</v>
      </c>
      <c r="C39" s="40"/>
      <c r="D39" s="37"/>
      <c r="E39" s="37"/>
      <c r="F39" s="37"/>
      <c r="G39" s="37"/>
      <c r="H39" s="37"/>
      <c r="I39" s="37"/>
      <c r="J39" s="37"/>
      <c r="K39" s="44"/>
      <c r="L39" s="44"/>
      <c r="M39" s="37"/>
      <c r="N39" s="20"/>
      <c r="O39" s="20"/>
      <c r="P39" s="20"/>
      <c r="Q39" s="20"/>
    </row>
    <row r="40" spans="2:17" ht="34.5" customHeight="1" x14ac:dyDescent="0.3">
      <c r="B40" s="288" t="s">
        <v>109</v>
      </c>
      <c r="C40" s="288"/>
      <c r="D40" s="288"/>
      <c r="E40" s="288"/>
      <c r="F40" s="288"/>
      <c r="G40" s="44"/>
      <c r="H40" s="44"/>
      <c r="I40" s="44"/>
      <c r="J40" s="44"/>
      <c r="K40" s="20"/>
      <c r="L40" s="20"/>
      <c r="M40" s="44"/>
      <c r="N40" s="20"/>
      <c r="O40" s="20"/>
      <c r="P40" s="20"/>
      <c r="Q40" s="20"/>
    </row>
    <row r="41" spans="2:17" x14ac:dyDescent="0.25">
      <c r="K41" s="20"/>
      <c r="L41" s="20"/>
      <c r="N41" s="20"/>
      <c r="O41" s="20"/>
      <c r="P41" s="20"/>
      <c r="Q41" s="20"/>
    </row>
    <row r="42" spans="2:17" x14ac:dyDescent="0.25">
      <c r="K42" s="20"/>
      <c r="L42" s="20"/>
      <c r="N42" s="20"/>
      <c r="O42" s="20"/>
      <c r="P42" s="20"/>
      <c r="Q42" s="20"/>
    </row>
    <row r="43" spans="2:17" x14ac:dyDescent="0.25">
      <c r="K43" s="20"/>
      <c r="L43" s="20"/>
      <c r="N43" s="20"/>
      <c r="O43" s="20"/>
      <c r="P43" s="20"/>
      <c r="Q43" s="20"/>
    </row>
    <row r="44" spans="2:17" x14ac:dyDescent="0.25">
      <c r="K44" s="20"/>
      <c r="L44" s="20"/>
      <c r="N44" s="20"/>
      <c r="O44" s="20"/>
      <c r="P44" s="20"/>
      <c r="Q44" s="20"/>
    </row>
    <row r="45" spans="2:17" x14ac:dyDescent="0.25">
      <c r="K45" s="20"/>
      <c r="L45" s="20"/>
      <c r="N45" s="20"/>
      <c r="O45" s="20"/>
      <c r="P45" s="20"/>
      <c r="Q45" s="20"/>
    </row>
    <row r="46" spans="2:17" x14ac:dyDescent="0.25">
      <c r="K46" s="20"/>
      <c r="L46" s="20"/>
      <c r="N46" s="20"/>
      <c r="O46" s="20"/>
      <c r="P46" s="20"/>
      <c r="Q46" s="20"/>
    </row>
    <row r="47" spans="2:17" x14ac:dyDescent="0.25">
      <c r="K47" s="20"/>
      <c r="L47" s="20"/>
      <c r="N47" s="20"/>
      <c r="O47" s="20"/>
      <c r="P47" s="20"/>
      <c r="Q47" s="20"/>
    </row>
    <row r="48" spans="2:17" x14ac:dyDescent="0.25">
      <c r="N48" s="20"/>
      <c r="O48" s="20"/>
      <c r="P48" s="20"/>
      <c r="Q48" s="20"/>
    </row>
  </sheetData>
  <mergeCells count="21">
    <mergeCell ref="B40:F40"/>
    <mergeCell ref="B1:G1"/>
    <mergeCell ref="B2:G3"/>
    <mergeCell ref="B8:B9"/>
    <mergeCell ref="B11:B12"/>
    <mergeCell ref="B27:F27"/>
    <mergeCell ref="B29:F29"/>
    <mergeCell ref="B20:F20"/>
    <mergeCell ref="B22:B23"/>
    <mergeCell ref="C22:C23"/>
    <mergeCell ref="D22:F22"/>
    <mergeCell ref="G22:G23"/>
    <mergeCell ref="G6:G7"/>
    <mergeCell ref="B15:B16"/>
    <mergeCell ref="G15:G16"/>
    <mergeCell ref="B13:F13"/>
    <mergeCell ref="D6:F6"/>
    <mergeCell ref="C15:C16"/>
    <mergeCell ref="D15:F15"/>
    <mergeCell ref="C6:C7"/>
    <mergeCell ref="B6:B7"/>
  </mergeCells>
  <printOptions horizontalCentered="1"/>
  <pageMargins left="0.39370078740157483" right="0.39370078740157483" top="0.98425196850393704" bottom="0.59055118110236227" header="0.39370078740157483" footer="0.19685039370078741"/>
  <pageSetup paperSize="9" scale="72" orientation="portrait" useFirstPageNumber="1" horizontalDpi="360" verticalDpi="360" r:id="rId1"/>
  <headerFooter alignWithMargins="0">
    <oddHeader>&amp;LPETROPERÚ S.A.&amp;CSERVICIO DE MANTENIMIENTO ANUAL DE LOS SISTEMAS DE RECEPCIÓN DE LOS
TERMINALES DEL SUR</oddHeader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</vt:i4>
      </vt:variant>
    </vt:vector>
  </HeadingPairs>
  <TitlesOfParts>
    <vt:vector size="11" baseType="lpstr">
      <vt:lpstr>7.1 Travesías</vt:lpstr>
      <vt:lpstr>7.2 Mantto Mayor</vt:lpstr>
      <vt:lpstr>7.3. Prueba Hidrostática</vt:lpstr>
      <vt:lpstr>7.4.  Costo Stand-by</vt:lpstr>
      <vt:lpstr>7.5 - Resumen</vt:lpstr>
      <vt:lpstr>'7.1 Travesías'!Área_de_impresión</vt:lpstr>
      <vt:lpstr>'7.2 Mantto Mayor'!Área_de_impresión</vt:lpstr>
      <vt:lpstr>'7.3. Prueba Hidrostática'!Área_de_impresión</vt:lpstr>
      <vt:lpstr>'7.4.  Costo Stand-by'!Área_de_impresión</vt:lpstr>
      <vt:lpstr>'7.5 - Resumen'!Área_de_impresión</vt:lpstr>
      <vt:lpstr>'7.2 Mantto Mayor'!Títulos_a_imprimir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Martinez</dc:creator>
  <cp:lastModifiedBy>Fernando Rafael Zevallos Esparza</cp:lastModifiedBy>
  <cp:lastPrinted>2020-01-16T19:30:58Z</cp:lastPrinted>
  <dcterms:created xsi:type="dcterms:W3CDTF">2019-12-23T16:43:16Z</dcterms:created>
  <dcterms:modified xsi:type="dcterms:W3CDTF">2020-01-16T19:46:49Z</dcterms:modified>
</cp:coreProperties>
</file>