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/>
  <mc:AlternateContent xmlns:mc="http://schemas.openxmlformats.org/markup-compatibility/2006">
    <mc:Choice Requires="x15">
      <x15ac:absPath xmlns:x15ac="http://schemas.microsoft.com/office/spreadsheetml/2010/11/ac" url="D:\ortiz\rortiz\Identif.Prov.Manten.Sist.ContraIncendTerminales\"/>
    </mc:Choice>
  </mc:AlternateContent>
  <bookViews>
    <workbookView xWindow="0" yWindow="465" windowWidth="25545" windowHeight="10500"/>
  </bookViews>
  <sheets>
    <sheet name="Costo Estimado_SCI-GG.EE" sheetId="1" r:id="rId1"/>
    <sheet name="Hoja1" sheetId="2" r:id="rId2"/>
  </sheets>
  <definedNames>
    <definedName name="_xlnm.Print_Area" localSheetId="0">'Costo Estimado_SCI-GG.EE'!$A$1:$S$115</definedName>
    <definedName name="_xlnm.Print_Titles" localSheetId="0">'Costo Estimado_SCI-GG.EE'!$1:$11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7" i="1" l="1"/>
  <c r="R95" i="1" l="1"/>
  <c r="S95" i="1" s="1"/>
  <c r="O95" i="1"/>
  <c r="P95" i="1" s="1"/>
  <c r="L95" i="1"/>
  <c r="M95" i="1" s="1"/>
  <c r="I95" i="1"/>
  <c r="G95" i="1"/>
  <c r="P93" i="1"/>
  <c r="M93" i="1"/>
  <c r="J93" i="1"/>
  <c r="A90" i="1"/>
  <c r="A91" i="1" s="1"/>
  <c r="A92" i="1" s="1"/>
  <c r="A93" i="1" s="1"/>
  <c r="A85" i="1"/>
  <c r="A86" i="1" s="1"/>
  <c r="A87" i="1" s="1"/>
  <c r="A88" i="1" s="1"/>
  <c r="R72" i="1"/>
  <c r="S72" i="1" s="1"/>
  <c r="O72" i="1"/>
  <c r="P72" i="1" s="1"/>
  <c r="L72" i="1"/>
  <c r="M72" i="1" s="1"/>
  <c r="I72" i="1"/>
  <c r="G72" i="1"/>
  <c r="P70" i="1"/>
  <c r="S70" i="1"/>
  <c r="J70" i="1"/>
  <c r="G70" i="1" l="1"/>
  <c r="J95" i="1"/>
  <c r="L69" i="1"/>
  <c r="M69" i="1" s="1"/>
  <c r="G93" i="1"/>
  <c r="J72" i="1"/>
  <c r="S93" i="1"/>
  <c r="M70" i="1"/>
  <c r="I69" i="1"/>
  <c r="J69" i="1" s="1"/>
  <c r="O69" i="1"/>
  <c r="P69" i="1" s="1"/>
  <c r="R69" i="1"/>
  <c r="S69" i="1" s="1"/>
  <c r="G69" i="1"/>
  <c r="J92" i="1"/>
  <c r="L67" i="1"/>
  <c r="M67" i="1" s="1"/>
  <c r="I67" i="1"/>
  <c r="G67" i="1"/>
  <c r="H4" i="2"/>
  <c r="J4" i="2" s="1"/>
  <c r="I4" i="2"/>
  <c r="G4" i="2"/>
  <c r="F4" i="2"/>
  <c r="C7" i="2"/>
  <c r="C6" i="2"/>
  <c r="C5" i="2"/>
  <c r="O67" i="1"/>
  <c r="P67" i="1" s="1"/>
  <c r="R90" i="1"/>
  <c r="S90" i="1" s="1"/>
  <c r="O90" i="1"/>
  <c r="P90" i="1" s="1"/>
  <c r="L90" i="1"/>
  <c r="J90" i="1"/>
  <c r="G90" i="1"/>
  <c r="I68" i="1" l="1"/>
  <c r="J68" i="1" s="1"/>
  <c r="R92" i="1"/>
  <c r="S92" i="1" s="1"/>
  <c r="J91" i="1"/>
  <c r="M90" i="1"/>
  <c r="G68" i="1"/>
  <c r="S67" i="1"/>
  <c r="L68" i="1"/>
  <c r="M68" i="1" s="1"/>
  <c r="O68" i="1"/>
  <c r="P68" i="1" s="1"/>
  <c r="R68" i="1"/>
  <c r="S68" i="1" s="1"/>
  <c r="L92" i="1"/>
  <c r="M92" i="1" s="1"/>
  <c r="O92" i="1"/>
  <c r="P92" i="1" s="1"/>
  <c r="G92" i="1"/>
  <c r="J67" i="1"/>
  <c r="R66" i="1"/>
  <c r="S66" i="1" s="1"/>
  <c r="O66" i="1"/>
  <c r="P66" i="1" s="1"/>
  <c r="L66" i="1"/>
  <c r="M66" i="1" s="1"/>
  <c r="I66" i="1"/>
  <c r="G66" i="1"/>
  <c r="S64" i="1"/>
  <c r="P63" i="1"/>
  <c r="M62" i="1"/>
  <c r="J61" i="1"/>
  <c r="G60" i="1"/>
  <c r="S88" i="1"/>
  <c r="P87" i="1"/>
  <c r="M86" i="1"/>
  <c r="J85" i="1"/>
  <c r="G84" i="1"/>
  <c r="J66" i="1" l="1"/>
  <c r="J74" i="1" s="1"/>
  <c r="G97" i="1"/>
  <c r="P74" i="1"/>
  <c r="S97" i="1"/>
  <c r="J97" i="1"/>
  <c r="M74" i="1"/>
  <c r="G74" i="1"/>
  <c r="S74" i="1"/>
  <c r="P97" i="1"/>
  <c r="M97" i="1"/>
  <c r="G45" i="1"/>
  <c r="G43" i="1"/>
  <c r="G42" i="1"/>
  <c r="G40" i="1"/>
  <c r="G39" i="1"/>
  <c r="G37" i="1"/>
  <c r="G35" i="1"/>
  <c r="G33" i="1"/>
  <c r="G32" i="1"/>
  <c r="G31" i="1"/>
  <c r="G99" i="1" l="1"/>
  <c r="G98" i="1"/>
  <c r="P99" i="1"/>
  <c r="P98" i="1"/>
  <c r="P100" i="1" s="1"/>
  <c r="M99" i="1"/>
  <c r="M98" i="1"/>
  <c r="J99" i="1"/>
  <c r="J98" i="1"/>
  <c r="S99" i="1"/>
  <c r="S98" i="1"/>
  <c r="P76" i="1"/>
  <c r="P75" i="1"/>
  <c r="J76" i="1"/>
  <c r="J75" i="1"/>
  <c r="S76" i="1"/>
  <c r="S75" i="1"/>
  <c r="M76" i="1"/>
  <c r="M75" i="1"/>
  <c r="G76" i="1"/>
  <c r="G75" i="1"/>
  <c r="S19" i="1"/>
  <c r="P18" i="1"/>
  <c r="M17" i="1"/>
  <c r="G29" i="1"/>
  <c r="G28" i="1"/>
  <c r="G27" i="1"/>
  <c r="G26" i="1"/>
  <c r="G25" i="1"/>
  <c r="G24" i="1"/>
  <c r="G23" i="1"/>
  <c r="G22" i="1"/>
  <c r="G21" i="1"/>
  <c r="J16" i="1"/>
  <c r="G15" i="1"/>
  <c r="J100" i="1" l="1"/>
  <c r="M100" i="1"/>
  <c r="S100" i="1"/>
  <c r="G100" i="1"/>
  <c r="I21" i="1"/>
  <c r="I22" i="1"/>
  <c r="I23" i="1"/>
  <c r="I25" i="1"/>
  <c r="I26" i="1"/>
  <c r="I27" i="1"/>
  <c r="I28" i="1"/>
  <c r="I29" i="1"/>
  <c r="I31" i="1"/>
  <c r="I32" i="1"/>
  <c r="I33" i="1"/>
  <c r="I35" i="1"/>
  <c r="I37" i="1"/>
  <c r="I39" i="1"/>
  <c r="I40" i="1"/>
  <c r="I42" i="1"/>
  <c r="I43" i="1"/>
  <c r="I45" i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31" i="1"/>
  <c r="M31" i="1" s="1"/>
  <c r="L32" i="1"/>
  <c r="M32" i="1" s="1"/>
  <c r="L33" i="1"/>
  <c r="M33" i="1" s="1"/>
  <c r="L35" i="1"/>
  <c r="M35" i="1" s="1"/>
  <c r="L37" i="1"/>
  <c r="M37" i="1" s="1"/>
  <c r="L39" i="1"/>
  <c r="M39" i="1" s="1"/>
  <c r="L40" i="1"/>
  <c r="M40" i="1" s="1"/>
  <c r="L42" i="1"/>
  <c r="M42" i="1" s="1"/>
  <c r="L43" i="1"/>
  <c r="M43" i="1" s="1"/>
  <c r="L45" i="1"/>
  <c r="M45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31" i="1"/>
  <c r="P31" i="1" s="1"/>
  <c r="O32" i="1"/>
  <c r="P32" i="1" s="1"/>
  <c r="O33" i="1"/>
  <c r="P33" i="1" s="1"/>
  <c r="O35" i="1"/>
  <c r="P35" i="1" s="1"/>
  <c r="O37" i="1"/>
  <c r="P37" i="1" s="1"/>
  <c r="O39" i="1"/>
  <c r="P39" i="1" s="1"/>
  <c r="O40" i="1"/>
  <c r="P40" i="1" s="1"/>
  <c r="O42" i="1"/>
  <c r="P42" i="1" s="1"/>
  <c r="O43" i="1"/>
  <c r="P43" i="1" s="1"/>
  <c r="O45" i="1"/>
  <c r="P45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31" i="1"/>
  <c r="S31" i="1" s="1"/>
  <c r="R32" i="1"/>
  <c r="S32" i="1" s="1"/>
  <c r="R33" i="1"/>
  <c r="S33" i="1" s="1"/>
  <c r="R35" i="1"/>
  <c r="S35" i="1" s="1"/>
  <c r="R37" i="1"/>
  <c r="S37" i="1" s="1"/>
  <c r="R39" i="1"/>
  <c r="S39" i="1" s="1"/>
  <c r="R40" i="1"/>
  <c r="S40" i="1" s="1"/>
  <c r="R42" i="1"/>
  <c r="S42" i="1" s="1"/>
  <c r="R43" i="1"/>
  <c r="S43" i="1" s="1"/>
  <c r="R45" i="1"/>
  <c r="S45" i="1" s="1"/>
  <c r="Q102" i="1" l="1"/>
  <c r="J33" i="1"/>
  <c r="J24" i="1"/>
  <c r="J45" i="1"/>
  <c r="J32" i="1"/>
  <c r="J23" i="1"/>
  <c r="J31" i="1"/>
  <c r="J21" i="1"/>
  <c r="J28" i="1"/>
  <c r="J39" i="1"/>
  <c r="J27" i="1"/>
  <c r="J43" i="1"/>
  <c r="J42" i="1"/>
  <c r="J40" i="1"/>
  <c r="J37" i="1"/>
  <c r="J26" i="1"/>
  <c r="J22" i="1"/>
  <c r="J29" i="1"/>
  <c r="J35" i="1"/>
  <c r="J25" i="1"/>
  <c r="G47" i="1"/>
  <c r="M47" i="1"/>
  <c r="P47" i="1"/>
  <c r="S47" i="1"/>
  <c r="J47" i="1" l="1"/>
  <c r="J48" i="1" s="1"/>
  <c r="S49" i="1"/>
  <c r="S48" i="1"/>
  <c r="P49" i="1"/>
  <c r="P48" i="1"/>
  <c r="M49" i="1"/>
  <c r="M48" i="1"/>
  <c r="G49" i="1"/>
  <c r="G48" i="1"/>
  <c r="J49" i="1" l="1"/>
  <c r="J50" i="1" s="1"/>
  <c r="S50" i="1"/>
  <c r="G50" i="1"/>
  <c r="P50" i="1"/>
  <c r="M50" i="1"/>
  <c r="Q52" i="1" l="1"/>
  <c r="G77" i="1" l="1"/>
  <c r="J77" i="1" l="1"/>
  <c r="M77" i="1" l="1"/>
  <c r="P77" i="1" l="1"/>
  <c r="S77" i="1" l="1"/>
  <c r="Q79" i="1" l="1"/>
  <c r="Q104" i="1" s="1"/>
</calcChain>
</file>

<file path=xl/sharedStrings.xml><?xml version="1.0" encoding="utf-8"?>
<sst xmlns="http://schemas.openxmlformats.org/spreadsheetml/2006/main" count="190" uniqueCount="100">
  <si>
    <t>PISCO</t>
  </si>
  <si>
    <t>MOLLENDO</t>
  </si>
  <si>
    <t>ILO</t>
  </si>
  <si>
    <t>CUSCO</t>
  </si>
  <si>
    <t>JULIACA</t>
  </si>
  <si>
    <t>ÍTEM</t>
  </si>
  <si>
    <t>Descripción</t>
  </si>
  <si>
    <t>UND</t>
  </si>
  <si>
    <t>CANT</t>
  </si>
  <si>
    <t>P.U</t>
  </si>
  <si>
    <t>MOVILIZACIÓN Y DESMOVILIZACIÓN</t>
  </si>
  <si>
    <t>Movilización y Desmovilización Lima - Terminal Pisco</t>
  </si>
  <si>
    <t>glb</t>
  </si>
  <si>
    <t>Movilización y Desmovilización Lima - Terminal Mollendo</t>
  </si>
  <si>
    <t>Movilización y Desmovilización Lima - Terminal Ilo</t>
  </si>
  <si>
    <t>Movilización y Desmovilización Lima - Terminal Cusco</t>
  </si>
  <si>
    <t>Movilización y Desmovilización Lima - Terminal Juliaca</t>
  </si>
  <si>
    <t>INSPECCIÓN, PRUEBAS Y MANTENIMIENTO DE EQUIPOS - Según NFPA 25</t>
  </si>
  <si>
    <t>Inspección de Casa de bombas, Motor Diesel y accesorios</t>
  </si>
  <si>
    <t>und</t>
  </si>
  <si>
    <t>Inspección, Pruebas y Mantenimiento de bomba Jockey y Tablero</t>
  </si>
  <si>
    <t>2.3.1. Medidor de Caudal (Tipo ultrasonido)</t>
  </si>
  <si>
    <t>2.3.2. Prueba de enfriamiento en tanque de mayor riesgo</t>
  </si>
  <si>
    <t>2.3.3. Uso de Cuerpo de Andamios</t>
  </si>
  <si>
    <t>dia</t>
  </si>
  <si>
    <t>Inspección y Mantenimiento de Válvula de Alivio Principal</t>
  </si>
  <si>
    <t>Inspección y Mantenimiento de Tanque de Combustible de uso propio de Motobomba. Incluye mantenimiento y prueba de sensores.</t>
  </si>
  <si>
    <t>Inspección y Mantenimiento de Válvula de Diluvio</t>
  </si>
  <si>
    <t>Inspección, Pruebas y Mantenimiento del Sistema de Espuma</t>
  </si>
  <si>
    <t>2.7.1. Mantenimiento del Tanque de Espuma</t>
  </si>
  <si>
    <t>2.7.2. Pruebas de Concentrado y Solución de Espuma</t>
  </si>
  <si>
    <t>Inspección y Pruebas de Rociadores de Tanque e Isla de Despacho</t>
  </si>
  <si>
    <t>Inspección Visual del Red de Agua del Sistema Contra Incendio</t>
  </si>
  <si>
    <t>INSPECCIÓN DEL TANQUE DE ALMACENAMIENTO DE AGUA</t>
  </si>
  <si>
    <t>Inspección Visual del Tanque de Almacenamiento de agua</t>
  </si>
  <si>
    <t>INSPECCIÓN Y MANTENIMIENTO DE MONITORES E HIDRANTES</t>
  </si>
  <si>
    <t xml:space="preserve">Inspección, Pruebas y Mantenimiento de hidrantes </t>
  </si>
  <si>
    <t xml:space="preserve">Inspección, Pruebas y Mantenimiento de monitores-hidrantes </t>
  </si>
  <si>
    <t>INSPECCIÓN Y MANTENIMIENTO DE GABINETES Y MANGUERAS</t>
  </si>
  <si>
    <t>Inspección, Pruebas y Mantenimiento de Mangueras</t>
  </si>
  <si>
    <t>Inspección y Mantenimiento de Gabinetes</t>
  </si>
  <si>
    <t>Gastos Generales</t>
  </si>
  <si>
    <t>%</t>
  </si>
  <si>
    <t>Utilidad</t>
  </si>
  <si>
    <t>Nota 1</t>
  </si>
  <si>
    <t>Los precios unitarios incluyen toda la mano de obra del personal del Contratista</t>
  </si>
  <si>
    <t>Ing. Residente, Prevencionista y Personal Técnico Calificado</t>
  </si>
  <si>
    <t>INSPECCIÓN DE LA RED CONTRA INCENDIO</t>
  </si>
  <si>
    <t>+IGV</t>
  </si>
  <si>
    <t>PARCIAL S/</t>
  </si>
  <si>
    <t>INFORME TÉCNICO</t>
  </si>
  <si>
    <t>Informe de inspección, pruebas y mantenimiento realizados bajo NFPA 25</t>
  </si>
  <si>
    <t>INSPECCIÓN Y MANTENIMIENTO DE EQUIPOS DE GENERACIÓN ELECTRICA  (GG.EE)</t>
  </si>
  <si>
    <t xml:space="preserve">Inspección Visual de GG.EE </t>
  </si>
  <si>
    <t>Evaluación de dispositivos (Solo dispositivos electrónicos-Mollendo)</t>
  </si>
  <si>
    <t>INSPECCIÓN Y MANTENIMIENTO DE MOTOR DE MOTOBOMBAS DEL SISTEMA CONTRA INCENDIO</t>
  </si>
  <si>
    <t>Inspección Visual de motor</t>
  </si>
  <si>
    <t>Prueba con carga (semestral)</t>
  </si>
  <si>
    <t>Mantenimiento Preventivo Anual</t>
  </si>
  <si>
    <t>Servicio de Análisis de Aceite</t>
  </si>
  <si>
    <t>Repuestos y Aceite</t>
  </si>
  <si>
    <t>MBSCI</t>
  </si>
  <si>
    <t>Balde</t>
  </si>
  <si>
    <t>Comprar</t>
  </si>
  <si>
    <t>COMPRA DE ACEITES PARA MOTOR - 15W40</t>
  </si>
  <si>
    <t>A</t>
  </si>
  <si>
    <r>
      <t xml:space="preserve">Inspección, Pruebas y Mantenimiento de Bomba Principal, Tablero Firetrol, línea de sensado, </t>
    </r>
    <r>
      <rPr>
        <sz val="11"/>
        <rFont val="Arial Narrow"/>
        <family val="2"/>
      </rPr>
      <t>eliminador de aire. De acuerdo a NFPA 25</t>
    </r>
  </si>
  <si>
    <t>B</t>
  </si>
  <si>
    <t>INSPECCIÓN Y MANTENIMIENTO DE EQUIPOS DE GENERACIÓN ELÉCTRICA (GG.EE.)</t>
  </si>
  <si>
    <t>Informe de inspección y mantenimiento de motores de motobombas del Sistema Contra Incendio</t>
  </si>
  <si>
    <t>Informe de inspección y mantenimiento de motores de equipos de generación eléctrica (GG.EE.).</t>
  </si>
  <si>
    <t>INSPECCIÓN Y MANTENIMIENTO DE  SISTEMA CONTRA INCENDIO</t>
  </si>
  <si>
    <t>C</t>
  </si>
  <si>
    <t xml:space="preserve"> SUB TOTAL (A) :</t>
  </si>
  <si>
    <t xml:space="preserve"> SUB TOTAL (B) :</t>
  </si>
  <si>
    <t xml:space="preserve"> SUB TOTAL (C) :</t>
  </si>
  <si>
    <t xml:space="preserve">COSTO DIRECTO S/     </t>
  </si>
  <si>
    <t xml:space="preserve">SUB TOTAL S/     </t>
  </si>
  <si>
    <t>SISTEMA CONTRA INCENDIO</t>
  </si>
  <si>
    <t>INSPECCIÓN Y MANTENIMIENTO DE MOTORES DE MOTOBOMBAS CONTRA INCENDIO</t>
  </si>
  <si>
    <t xml:space="preserve">TOTAL GENERAL  (A) + (B) + (C) :     </t>
  </si>
  <si>
    <t>EQUIPOS DE GENERACIÓN ELÉCTRICA (GG.EE.)</t>
  </si>
  <si>
    <t>Mantenimiento Preventivo</t>
  </si>
  <si>
    <t>P.U.</t>
  </si>
  <si>
    <t>MANTENIMIENTO PREVENTIVO INTEGRAL DEL MOTOR (M) DE MOTOBOMBAS DEL SISTEMA CONTRA INCENDIO</t>
  </si>
  <si>
    <t>FORMATO N° 2  :  COTIZACIÓN</t>
  </si>
  <si>
    <t>Señores</t>
  </si>
  <si>
    <t>PETROPERÚ S.A.</t>
  </si>
  <si>
    <t>San Isidro.-</t>
  </si>
  <si>
    <t>REF.:             SERVICIO DE MANTENIMIENTO DE LOS SISTEMAS CONTRA INCENDIOS Y DE GENERACIÓN ELÉCTRICA DE LOS TERMINALES DEL SUR</t>
  </si>
  <si>
    <t>Con relación a la contratación de la referencia, es grato presentar nuestra cotización a precios unitarios</t>
  </si>
  <si>
    <t>____________________</t>
  </si>
  <si>
    <t>(Nombre/ Razón Social) PROVEEDOR</t>
  </si>
  <si>
    <t xml:space="preserve">RUC/DNI </t>
  </si>
  <si>
    <t>Firma del Representante Legal</t>
  </si>
  <si>
    <t>Notas:</t>
  </si>
  <si>
    <t>1.         El Plazo de validez de la oferta será hasta la firma del contrato.</t>
  </si>
  <si>
    <t>2.         El monto total de la propuesta económica será expresado en letras y números.</t>
  </si>
  <si>
    <t>3.         Los SUBTOTALES deben tener redondeo a dos (02) decimales.</t>
  </si>
  <si>
    <t>4.         Se aclara que las cantidades del Formato, no están sujetas a modificación o corrección alguna.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</si>
</sst>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 * #,##0.00_ ;_ * \-#,##0.00_ ;_ * &quot;-&quot;??_ ;_ @_ "/>
    <numFmt numFmtId="166" formatCode="&quot;S/&quot;\ #,##0.00"/>
    <numFmt numFmtId="167" formatCode="&quot;S/&quot;\ \ 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8" tint="-0.499984740745262"/>
      <name val="Arial Narrow"/>
      <family val="2"/>
    </font>
    <font>
      <b/>
      <sz val="11"/>
      <color theme="1"/>
      <name val="Arial Narrow"/>
      <family val="2"/>
    </font>
    <font>
      <i/>
      <sz val="11"/>
      <color theme="8" tint="-0.49998474074526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 Narrow"/>
      <family val="2"/>
    </font>
    <font>
      <b/>
      <sz val="13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5" tint="0.79998168889431442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E8F3E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33CC"/>
        <bgColor theme="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194">
    <xf numFmtId="0" fontId="0" fillId="0" borderId="0" xfId="0"/>
    <xf numFmtId="0" fontId="4" fillId="3" borderId="0" xfId="0" applyFont="1" applyFill="1" applyAlignment="1">
      <alignment vertical="center"/>
    </xf>
    <xf numFmtId="0" fontId="6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horizontal="center" vertical="center"/>
    </xf>
    <xf numFmtId="164" fontId="8" fillId="4" borderId="4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4" fontId="6" fillId="4" borderId="6" xfId="0" applyNumberFormat="1" applyFont="1" applyFill="1" applyBorder="1" applyAlignment="1">
      <alignment horizontal="center" vertical="center"/>
    </xf>
    <xf numFmtId="4" fontId="6" fillId="4" borderId="20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6" fillId="3" borderId="21" xfId="0" applyNumberFormat="1" applyFont="1" applyFill="1" applyBorder="1" applyAlignment="1">
      <alignment horizontal="center" vertical="center" wrapText="1"/>
    </xf>
    <xf numFmtId="4" fontId="9" fillId="5" borderId="3" xfId="3" applyNumberFormat="1" applyFont="1" applyFill="1" applyBorder="1" applyAlignment="1">
      <alignment vertical="center"/>
    </xf>
    <xf numFmtId="165" fontId="10" fillId="0" borderId="13" xfId="4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0" xfId="0" applyNumberFormat="1" applyFont="1" applyFill="1" applyBorder="1" applyAlignment="1">
      <alignment horizontal="center" vertical="center" wrapText="1"/>
    </xf>
    <xf numFmtId="165" fontId="10" fillId="0" borderId="5" xfId="4" applyFont="1" applyFill="1" applyBorder="1" applyAlignment="1">
      <alignment horizontal="righ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2" fontId="6" fillId="3" borderId="22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6" fillId="3" borderId="20" xfId="0" applyNumberFormat="1" applyFont="1" applyFill="1" applyBorder="1" applyAlignment="1">
      <alignment horizontal="center" vertical="center" wrapText="1"/>
    </xf>
    <xf numFmtId="2" fontId="6" fillId="3" borderId="19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164" fontId="6" fillId="4" borderId="19" xfId="0" applyNumberFormat="1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5" fontId="11" fillId="8" borderId="5" xfId="4" applyFont="1" applyFill="1" applyBorder="1" applyAlignment="1">
      <alignment horizontal="right" vertical="center" wrapText="1"/>
    </xf>
    <xf numFmtId="165" fontId="11" fillId="8" borderId="13" xfId="4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horizontal="center" vertical="center"/>
    </xf>
    <xf numFmtId="10" fontId="6" fillId="6" borderId="3" xfId="1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8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/>
    </xf>
    <xf numFmtId="165" fontId="10" fillId="0" borderId="8" xfId="4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10" fillId="0" borderId="25" xfId="4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165" fontId="11" fillId="8" borderId="14" xfId="4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center" vertical="center"/>
    </xf>
    <xf numFmtId="0" fontId="8" fillId="2" borderId="0" xfId="0" quotePrefix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4" fontId="9" fillId="0" borderId="6" xfId="3" applyNumberFormat="1" applyFont="1" applyFill="1" applyBorder="1" applyAlignment="1">
      <alignment vertical="center"/>
    </xf>
    <xf numFmtId="165" fontId="10" fillId="0" borderId="20" xfId="4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 wrapText="1"/>
    </xf>
    <xf numFmtId="165" fontId="10" fillId="0" borderId="0" xfId="4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4" fontId="9" fillId="0" borderId="0" xfId="3" applyNumberFormat="1" applyFont="1" applyFill="1" applyBorder="1" applyAlignment="1">
      <alignment vertical="center"/>
    </xf>
    <xf numFmtId="165" fontId="11" fillId="12" borderId="5" xfId="4" applyFont="1" applyFill="1" applyBorder="1" applyAlignment="1">
      <alignment horizontal="right" vertical="center" wrapText="1"/>
    </xf>
    <xf numFmtId="165" fontId="11" fillId="0" borderId="0" xfId="4" applyFont="1" applyFill="1" applyBorder="1" applyAlignment="1">
      <alignment horizontal="right" vertical="center" wrapText="1"/>
    </xf>
    <xf numFmtId="0" fontId="0" fillId="0" borderId="3" xfId="0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14" borderId="3" xfId="0" applyFont="1" applyFill="1" applyBorder="1" applyAlignment="1">
      <alignment horizontal="center" vertical="center"/>
    </xf>
    <xf numFmtId="0" fontId="12" fillId="13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Alignment="1">
      <alignment horizontal="center" vertical="center"/>
    </xf>
    <xf numFmtId="4" fontId="11" fillId="0" borderId="0" xfId="4" applyNumberFormat="1" applyFont="1" applyFill="1" applyBorder="1" applyAlignment="1">
      <alignment horizontal="right" vertical="center" wrapText="1"/>
    </xf>
    <xf numFmtId="39" fontId="11" fillId="0" borderId="0" xfId="4" applyNumberFormat="1" applyFont="1" applyFill="1" applyBorder="1" applyAlignment="1">
      <alignment horizontal="right" vertical="center" wrapText="1"/>
    </xf>
    <xf numFmtId="164" fontId="11" fillId="4" borderId="4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14" fillId="10" borderId="5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35" xfId="0" applyFont="1" applyFill="1" applyBorder="1" applyAlignment="1">
      <alignment horizontal="center" vertical="center" wrapText="1"/>
    </xf>
    <xf numFmtId="4" fontId="8" fillId="9" borderId="34" xfId="0" applyNumberFormat="1" applyFont="1" applyFill="1" applyBorder="1" applyAlignment="1">
      <alignment horizontal="center" vertical="center" wrapText="1"/>
    </xf>
    <xf numFmtId="4" fontId="8" fillId="9" borderId="25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23" xfId="0" applyNumberFormat="1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vertical="center" wrapText="1"/>
    </xf>
    <xf numFmtId="0" fontId="14" fillId="10" borderId="19" xfId="0" applyFont="1" applyFill="1" applyBorder="1" applyAlignment="1">
      <alignment vertical="center" wrapText="1"/>
    </xf>
    <xf numFmtId="0" fontId="14" fillId="10" borderId="20" xfId="0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166" fontId="8" fillId="0" borderId="0" xfId="0" quotePrefix="1" applyNumberFormat="1" applyFont="1" applyFill="1" applyBorder="1" applyAlignment="1">
      <alignment horizontal="right" vertical="center" indent="1"/>
    </xf>
    <xf numFmtId="165" fontId="11" fillId="12" borderId="13" xfId="4" applyFont="1" applyFill="1" applyBorder="1" applyAlignment="1">
      <alignment horizontal="right" vertical="center" wrapText="1"/>
    </xf>
    <xf numFmtId="0" fontId="8" fillId="2" borderId="0" xfId="0" quotePrefix="1" applyFont="1" applyFill="1" applyAlignment="1">
      <alignment horizontal="center" vertical="center"/>
    </xf>
    <xf numFmtId="4" fontId="9" fillId="0" borderId="3" xfId="3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4" fillId="10" borderId="5" xfId="0" applyFont="1" applyFill="1" applyBorder="1" applyAlignment="1">
      <alignment horizontal="center" vertical="center" wrapText="1"/>
    </xf>
    <xf numFmtId="0" fontId="14" fillId="10" borderId="6" xfId="0" applyFont="1" applyFill="1" applyBorder="1" applyAlignment="1">
      <alignment horizontal="center" vertical="center" wrapText="1"/>
    </xf>
    <xf numFmtId="0" fontId="14" fillId="10" borderId="20" xfId="0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right" vertical="center"/>
    </xf>
    <xf numFmtId="4" fontId="15" fillId="0" borderId="6" xfId="0" applyNumberFormat="1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164" fontId="8" fillId="4" borderId="5" xfId="0" applyNumberFormat="1" applyFont="1" applyFill="1" applyBorder="1" applyAlignment="1">
      <alignment horizontal="left" vertical="center" wrapText="1"/>
    </xf>
    <xf numFmtId="164" fontId="8" fillId="4" borderId="6" xfId="0" applyNumberFormat="1" applyFont="1" applyFill="1" applyBorder="1" applyAlignment="1">
      <alignment horizontal="left" vertical="center" wrapText="1"/>
    </xf>
    <xf numFmtId="4" fontId="15" fillId="0" borderId="6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left" vertical="center" wrapText="1"/>
    </xf>
    <xf numFmtId="4" fontId="8" fillId="2" borderId="33" xfId="0" applyNumberFormat="1" applyFont="1" applyFill="1" applyBorder="1" applyAlignment="1">
      <alignment horizontal="center" vertical="center"/>
    </xf>
    <xf numFmtId="4" fontId="8" fillId="2" borderId="27" xfId="0" applyNumberFormat="1" applyFont="1" applyFill="1" applyBorder="1" applyAlignment="1">
      <alignment horizontal="center" vertical="center"/>
    </xf>
    <xf numFmtId="4" fontId="8" fillId="2" borderId="26" xfId="0" applyNumberFormat="1" applyFont="1" applyFill="1" applyBorder="1" applyAlignment="1">
      <alignment horizontal="center" vertical="center"/>
    </xf>
    <xf numFmtId="167" fontId="16" fillId="15" borderId="11" xfId="0" applyNumberFormat="1" applyFont="1" applyFill="1" applyBorder="1" applyAlignment="1">
      <alignment horizontal="center" vertical="center"/>
    </xf>
    <xf numFmtId="167" fontId="16" fillId="15" borderId="28" xfId="0" applyNumberFormat="1" applyFont="1" applyFill="1" applyBorder="1" applyAlignment="1">
      <alignment horizontal="center" vertical="center"/>
    </xf>
    <xf numFmtId="167" fontId="16" fillId="15" borderId="12" xfId="0" applyNumberFormat="1" applyFont="1" applyFill="1" applyBorder="1" applyAlignment="1">
      <alignment horizontal="center" vertical="center"/>
    </xf>
    <xf numFmtId="166" fontId="17" fillId="7" borderId="11" xfId="0" applyNumberFormat="1" applyFont="1" applyFill="1" applyBorder="1" applyAlignment="1">
      <alignment horizontal="right" vertical="center" indent="1"/>
    </xf>
    <xf numFmtId="166" fontId="17" fillId="7" borderId="28" xfId="0" applyNumberFormat="1" applyFont="1" applyFill="1" applyBorder="1" applyAlignment="1">
      <alignment horizontal="right" vertical="center" indent="1"/>
    </xf>
    <xf numFmtId="166" fontId="17" fillId="7" borderId="12" xfId="0" applyNumberFormat="1" applyFont="1" applyFill="1" applyBorder="1" applyAlignment="1">
      <alignment horizontal="right" vertical="center" indent="1"/>
    </xf>
    <xf numFmtId="166" fontId="3" fillId="7" borderId="11" xfId="0" applyNumberFormat="1" applyFont="1" applyFill="1" applyBorder="1" applyAlignment="1">
      <alignment horizontal="right" vertical="center" indent="1"/>
    </xf>
    <xf numFmtId="166" fontId="3" fillId="7" borderId="28" xfId="0" applyNumberFormat="1" applyFont="1" applyFill="1" applyBorder="1" applyAlignment="1">
      <alignment horizontal="right" vertical="center" indent="1"/>
    </xf>
    <xf numFmtId="166" fontId="3" fillId="7" borderId="12" xfId="0" applyNumberFormat="1" applyFont="1" applyFill="1" applyBorder="1" applyAlignment="1">
      <alignment horizontal="right" vertical="center" indent="1"/>
    </xf>
    <xf numFmtId="0" fontId="3" fillId="2" borderId="5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32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right" vertical="center"/>
    </xf>
    <xf numFmtId="0" fontId="14" fillId="10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/>
    </xf>
    <xf numFmtId="0" fontId="8" fillId="8" borderId="17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8" fillId="9" borderId="16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9" borderId="17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center" vertical="center" wrapText="1"/>
    </xf>
    <xf numFmtId="0" fontId="13" fillId="11" borderId="29" xfId="0" applyFont="1" applyFill="1" applyBorder="1" applyAlignment="1">
      <alignment horizontal="center"/>
    </xf>
    <xf numFmtId="0" fontId="13" fillId="11" borderId="30" xfId="0" applyFont="1" applyFill="1" applyBorder="1" applyAlignment="1">
      <alignment horizontal="center"/>
    </xf>
    <xf numFmtId="0" fontId="13" fillId="11" borderId="31" xfId="0" applyFont="1" applyFill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6" fillId="3" borderId="0" xfId="0" applyFont="1" applyFill="1"/>
  </cellXfs>
  <cellStyles count="5">
    <cellStyle name="Millares 10" xfId="4"/>
    <cellStyle name="Normal" xfId="0" builtinId="0"/>
    <cellStyle name="Normal 10" xfId="3"/>
    <cellStyle name="Normal 3" xfId="2"/>
    <cellStyle name="Porcentaje" xfId="1" builtinId="5"/>
  </cellStyles>
  <dxfs count="0"/>
  <tableStyles count="0" defaultTableStyle="TableStyleMedium2" defaultPivotStyle="PivotStyleLight16"/>
  <colors>
    <mruColors>
      <color rgb="FF0033CC"/>
      <color rgb="FFE8F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115"/>
  <sheetViews>
    <sheetView tabSelected="1" view="pageBreakPreview" topLeftCell="A91" zoomScaleNormal="85" zoomScaleSheetLayoutView="100" workbookViewId="0">
      <selection activeCell="J111" sqref="J111"/>
    </sheetView>
  </sheetViews>
  <sheetFormatPr baseColWidth="10" defaultColWidth="11.42578125" defaultRowHeight="16.5" x14ac:dyDescent="0.25"/>
  <cols>
    <col min="1" max="1" width="6.5703125" style="4" customWidth="1"/>
    <col min="2" max="2" width="15.5703125" style="3" customWidth="1"/>
    <col min="3" max="3" width="36.5703125" style="3" customWidth="1"/>
    <col min="4" max="4" width="8.5703125" style="4" customWidth="1"/>
    <col min="5" max="5" width="7" style="4" customWidth="1"/>
    <col min="6" max="6" width="10.42578125" style="87" customWidth="1"/>
    <col min="7" max="7" width="11.42578125" style="87" customWidth="1"/>
    <col min="8" max="8" width="7" style="4" customWidth="1"/>
    <col min="9" max="9" width="10.85546875" style="4" customWidth="1"/>
    <col min="10" max="10" width="11.42578125" style="4" customWidth="1"/>
    <col min="11" max="11" width="7" style="4" customWidth="1"/>
    <col min="12" max="12" width="9.85546875" style="4" customWidth="1"/>
    <col min="13" max="13" width="11.42578125" style="4" customWidth="1"/>
    <col min="14" max="14" width="7" style="4" customWidth="1"/>
    <col min="15" max="15" width="10.42578125" style="4" customWidth="1"/>
    <col min="16" max="16" width="11.42578125" style="4" customWidth="1"/>
    <col min="17" max="17" width="7" style="4" customWidth="1"/>
    <col min="18" max="18" width="9.5703125" style="4" customWidth="1"/>
    <col min="19" max="19" width="11.42578125" style="4" customWidth="1"/>
    <col min="20" max="20" width="10.5703125" style="3" customWidth="1"/>
    <col min="21" max="16384" width="11.42578125" style="3"/>
  </cols>
  <sheetData>
    <row r="1" spans="1:19" s="1" customFormat="1" ht="18" x14ac:dyDescent="0.25">
      <c r="A1" s="174" t="s">
        <v>85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</row>
    <row r="2" spans="1:19" s="1" customFormat="1" ht="9.75" customHeight="1" x14ac:dyDescent="0.25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1:19" s="1" customFormat="1" ht="18" x14ac:dyDescent="0.25">
      <c r="A3" s="188" t="s">
        <v>86</v>
      </c>
      <c r="B3" s="188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</row>
    <row r="4" spans="1:19" s="1" customFormat="1" ht="18" x14ac:dyDescent="0.25">
      <c r="A4" s="189" t="s">
        <v>87</v>
      </c>
      <c r="B4" s="189"/>
      <c r="C4" s="189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</row>
    <row r="5" spans="1:19" s="2" customFormat="1" ht="21" customHeight="1" x14ac:dyDescent="0.3">
      <c r="A5" s="190" t="s">
        <v>88</v>
      </c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</row>
    <row r="6" spans="1:19" s="2" customFormat="1" ht="21" customHeight="1" x14ac:dyDescent="0.3">
      <c r="A6" s="190" t="s">
        <v>89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2"/>
      <c r="O6" s="192"/>
      <c r="P6" s="192"/>
      <c r="Q6" s="192"/>
      <c r="R6" s="192"/>
      <c r="S6" s="192"/>
    </row>
    <row r="7" spans="1:19" s="2" customFormat="1" ht="21" customHeight="1" x14ac:dyDescent="0.3">
      <c r="A7" s="191"/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</row>
    <row r="8" spans="1:19" s="2" customFormat="1" ht="21" customHeight="1" x14ac:dyDescent="0.3">
      <c r="A8" s="190" t="s">
        <v>90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2"/>
      <c r="R8" s="192"/>
      <c r="S8" s="192"/>
    </row>
    <row r="9" spans="1:19" ht="3.95" customHeight="1" thickBot="1" x14ac:dyDescent="0.3">
      <c r="A9" s="6"/>
      <c r="D9" s="7"/>
      <c r="E9" s="7"/>
      <c r="F9" s="8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t="19.5" customHeight="1" thickTop="1" x14ac:dyDescent="0.25">
      <c r="A10" s="175"/>
      <c r="B10" s="175"/>
      <c r="C10" s="175"/>
      <c r="D10" s="175"/>
      <c r="E10" s="176" t="s">
        <v>0</v>
      </c>
      <c r="F10" s="177"/>
      <c r="G10" s="178"/>
      <c r="H10" s="179" t="s">
        <v>1</v>
      </c>
      <c r="I10" s="180"/>
      <c r="J10" s="181"/>
      <c r="K10" s="179" t="s">
        <v>2</v>
      </c>
      <c r="L10" s="180"/>
      <c r="M10" s="182"/>
      <c r="N10" s="179" t="s">
        <v>3</v>
      </c>
      <c r="O10" s="180"/>
      <c r="P10" s="182"/>
      <c r="Q10" s="179" t="s">
        <v>4</v>
      </c>
      <c r="R10" s="180"/>
      <c r="S10" s="182"/>
    </row>
    <row r="11" spans="1:19" ht="25.5" customHeight="1" x14ac:dyDescent="0.25">
      <c r="A11" s="119" t="s">
        <v>5</v>
      </c>
      <c r="B11" s="183" t="s">
        <v>6</v>
      </c>
      <c r="C11" s="183"/>
      <c r="D11" s="120" t="s">
        <v>7</v>
      </c>
      <c r="E11" s="121" t="s">
        <v>8</v>
      </c>
      <c r="F11" s="122" t="s">
        <v>83</v>
      </c>
      <c r="G11" s="123" t="s">
        <v>49</v>
      </c>
      <c r="H11" s="121" t="s">
        <v>8</v>
      </c>
      <c r="I11" s="122" t="s">
        <v>83</v>
      </c>
      <c r="J11" s="123" t="s">
        <v>49</v>
      </c>
      <c r="K11" s="121" t="s">
        <v>8</v>
      </c>
      <c r="L11" s="122" t="s">
        <v>83</v>
      </c>
      <c r="M11" s="123" t="s">
        <v>49</v>
      </c>
      <c r="N11" s="121" t="s">
        <v>8</v>
      </c>
      <c r="O11" s="122" t="s">
        <v>83</v>
      </c>
      <c r="P11" s="123" t="s">
        <v>49</v>
      </c>
      <c r="Q11" s="121" t="s">
        <v>8</v>
      </c>
      <c r="R11" s="122" t="s">
        <v>83</v>
      </c>
      <c r="S11" s="123" t="s">
        <v>49</v>
      </c>
    </row>
    <row r="12" spans="1:19" ht="24.6" customHeight="1" x14ac:dyDescent="0.25">
      <c r="A12" s="118" t="s">
        <v>65</v>
      </c>
      <c r="B12" s="173" t="s">
        <v>78</v>
      </c>
      <c r="C12" s="173"/>
      <c r="D12" s="173"/>
      <c r="E12" s="129"/>
      <c r="F12" s="128"/>
      <c r="G12" s="130"/>
      <c r="H12" s="129"/>
      <c r="I12" s="128"/>
      <c r="J12" s="130"/>
      <c r="K12" s="129"/>
      <c r="L12" s="128"/>
      <c r="M12" s="130"/>
      <c r="N12" s="129"/>
      <c r="O12" s="128"/>
      <c r="P12" s="130"/>
      <c r="Q12" s="129"/>
      <c r="R12" s="128"/>
      <c r="S12" s="130"/>
    </row>
    <row r="13" spans="1:19" s="59" customFormat="1" ht="6" customHeight="1" x14ac:dyDescent="0.25">
      <c r="A13" s="115"/>
      <c r="B13" s="124"/>
      <c r="C13" s="125"/>
      <c r="D13" s="125"/>
      <c r="E13" s="131"/>
      <c r="F13" s="126"/>
      <c r="G13" s="127"/>
      <c r="H13" s="131"/>
      <c r="I13" s="126"/>
      <c r="J13" s="127"/>
      <c r="K13" s="131"/>
      <c r="L13" s="126"/>
      <c r="M13" s="127"/>
      <c r="N13" s="131"/>
      <c r="O13" s="126"/>
      <c r="P13" s="127"/>
      <c r="Q13" s="131"/>
      <c r="R13" s="126"/>
      <c r="S13" s="127"/>
    </row>
    <row r="14" spans="1:19" s="16" customFormat="1" ht="30" customHeight="1" x14ac:dyDescent="0.25">
      <c r="A14" s="132">
        <v>1</v>
      </c>
      <c r="B14" s="149" t="s">
        <v>10</v>
      </c>
      <c r="C14" s="150"/>
      <c r="D14" s="11"/>
      <c r="E14" s="12"/>
      <c r="F14" s="13"/>
      <c r="G14" s="14"/>
      <c r="H14" s="12"/>
      <c r="I14" s="11"/>
      <c r="J14" s="11"/>
      <c r="K14" s="12"/>
      <c r="L14" s="11"/>
      <c r="M14" s="15"/>
      <c r="N14" s="12"/>
      <c r="O14" s="11"/>
      <c r="P14" s="15"/>
      <c r="Q14" s="12"/>
      <c r="R14" s="11"/>
      <c r="S14" s="15"/>
    </row>
    <row r="15" spans="1:19" s="16" customFormat="1" ht="24.75" customHeight="1" x14ac:dyDescent="0.25">
      <c r="A15" s="17">
        <v>1.1000000000000001</v>
      </c>
      <c r="B15" s="143" t="s">
        <v>11</v>
      </c>
      <c r="C15" s="144"/>
      <c r="D15" s="18" t="s">
        <v>12</v>
      </c>
      <c r="E15" s="19">
        <v>1</v>
      </c>
      <c r="F15" s="20">
        <v>0</v>
      </c>
      <c r="G15" s="21">
        <f>ROUND(+E15*F15,2)</f>
        <v>0</v>
      </c>
      <c r="H15" s="22"/>
      <c r="I15" s="23"/>
      <c r="J15" s="24"/>
      <c r="K15" s="22"/>
      <c r="L15" s="23"/>
      <c r="M15" s="24"/>
      <c r="N15" s="22"/>
      <c r="O15" s="23"/>
      <c r="P15" s="24"/>
      <c r="Q15" s="22"/>
      <c r="R15" s="23"/>
      <c r="S15" s="24"/>
    </row>
    <row r="16" spans="1:19" s="16" customFormat="1" ht="25.5" customHeight="1" x14ac:dyDescent="0.25">
      <c r="A16" s="17">
        <v>1.2</v>
      </c>
      <c r="B16" s="143" t="s">
        <v>13</v>
      </c>
      <c r="C16" s="144"/>
      <c r="D16" s="18" t="s">
        <v>12</v>
      </c>
      <c r="E16" s="22"/>
      <c r="F16" s="25"/>
      <c r="G16" s="26"/>
      <c r="H16" s="19">
        <v>1</v>
      </c>
      <c r="I16" s="20">
        <v>0</v>
      </c>
      <c r="J16" s="27">
        <f>ROUND(+H16*I16,2)</f>
        <v>0</v>
      </c>
      <c r="K16" s="28"/>
      <c r="L16" s="29"/>
      <c r="M16" s="30"/>
      <c r="N16" s="28"/>
      <c r="O16" s="29"/>
      <c r="P16" s="30"/>
      <c r="Q16" s="28"/>
      <c r="R16" s="29"/>
      <c r="S16" s="30"/>
    </row>
    <row r="17" spans="1:19" s="16" customFormat="1" ht="24.75" customHeight="1" x14ac:dyDescent="0.25">
      <c r="A17" s="17">
        <v>1.3</v>
      </c>
      <c r="B17" s="143" t="s">
        <v>14</v>
      </c>
      <c r="C17" s="144"/>
      <c r="D17" s="18" t="s">
        <v>12</v>
      </c>
      <c r="E17" s="28"/>
      <c r="F17" s="31"/>
      <c r="G17" s="32"/>
      <c r="H17" s="22"/>
      <c r="I17" s="23"/>
      <c r="J17" s="24"/>
      <c r="K17" s="19">
        <v>1</v>
      </c>
      <c r="L17" s="20">
        <v>0</v>
      </c>
      <c r="M17" s="27">
        <f>ROUND(+K17*L17,2)</f>
        <v>0</v>
      </c>
      <c r="N17" s="33"/>
      <c r="O17" s="34"/>
      <c r="P17" s="35"/>
      <c r="Q17" s="33"/>
      <c r="R17" s="34"/>
      <c r="S17" s="35"/>
    </row>
    <row r="18" spans="1:19" s="16" customFormat="1" ht="27" customHeight="1" x14ac:dyDescent="0.25">
      <c r="A18" s="17">
        <v>1.4</v>
      </c>
      <c r="B18" s="143" t="s">
        <v>15</v>
      </c>
      <c r="C18" s="144"/>
      <c r="D18" s="18" t="s">
        <v>12</v>
      </c>
      <c r="E18" s="28"/>
      <c r="F18" s="31"/>
      <c r="G18" s="32"/>
      <c r="H18" s="28"/>
      <c r="I18" s="29"/>
      <c r="J18" s="30"/>
      <c r="K18" s="22"/>
      <c r="L18" s="36"/>
      <c r="M18" s="37"/>
      <c r="N18" s="19">
        <v>1</v>
      </c>
      <c r="O18" s="20">
        <v>0</v>
      </c>
      <c r="P18" s="27">
        <f>ROUND(+N18*O18,2)</f>
        <v>0</v>
      </c>
      <c r="Q18" s="33"/>
      <c r="R18" s="34"/>
      <c r="S18" s="35"/>
    </row>
    <row r="19" spans="1:19" s="16" customFormat="1" ht="26.25" customHeight="1" x14ac:dyDescent="0.25">
      <c r="A19" s="17">
        <v>1.5</v>
      </c>
      <c r="B19" s="143" t="s">
        <v>16</v>
      </c>
      <c r="C19" s="144"/>
      <c r="D19" s="18" t="s">
        <v>12</v>
      </c>
      <c r="E19" s="28"/>
      <c r="F19" s="31"/>
      <c r="G19" s="32"/>
      <c r="H19" s="28"/>
      <c r="I19" s="29"/>
      <c r="J19" s="30"/>
      <c r="K19" s="28"/>
      <c r="L19" s="34"/>
      <c r="M19" s="35"/>
      <c r="N19" s="38"/>
      <c r="O19" s="36"/>
      <c r="P19" s="37"/>
      <c r="Q19" s="19">
        <v>1</v>
      </c>
      <c r="R19" s="20">
        <v>0</v>
      </c>
      <c r="S19" s="21">
        <f>ROUND(+Q19*R19,2)</f>
        <v>0</v>
      </c>
    </row>
    <row r="20" spans="1:19" ht="30" customHeight="1" x14ac:dyDescent="0.25">
      <c r="A20" s="10">
        <v>2</v>
      </c>
      <c r="B20" s="149" t="s">
        <v>17</v>
      </c>
      <c r="C20" s="150"/>
      <c r="D20" s="11"/>
      <c r="E20" s="12"/>
      <c r="F20" s="13"/>
      <c r="G20" s="14"/>
      <c r="H20" s="12"/>
      <c r="I20" s="11"/>
      <c r="J20" s="11"/>
      <c r="K20" s="12"/>
      <c r="L20" s="11"/>
      <c r="M20" s="15"/>
      <c r="N20" s="12"/>
      <c r="O20" s="11"/>
      <c r="P20" s="15"/>
      <c r="Q20" s="12"/>
      <c r="R20" s="11"/>
      <c r="S20" s="15"/>
    </row>
    <row r="21" spans="1:19" ht="27" customHeight="1" x14ac:dyDescent="0.25">
      <c r="A21" s="39">
        <v>2.1</v>
      </c>
      <c r="B21" s="147" t="s">
        <v>18</v>
      </c>
      <c r="C21" s="148"/>
      <c r="D21" s="40" t="s">
        <v>19</v>
      </c>
      <c r="E21" s="41">
        <v>3</v>
      </c>
      <c r="F21" s="20">
        <v>0</v>
      </c>
      <c r="G21" s="21">
        <f>ROUND(+E21*F21,2)</f>
        <v>0</v>
      </c>
      <c r="H21" s="42">
        <v>4</v>
      </c>
      <c r="I21" s="136">
        <f>+F21</f>
        <v>0</v>
      </c>
      <c r="J21" s="27">
        <f t="shared" ref="J21:J29" si="0">ROUND(+H21*I21,2)</f>
        <v>0</v>
      </c>
      <c r="K21" s="42">
        <v>1</v>
      </c>
      <c r="L21" s="136">
        <f>+F21</f>
        <v>0</v>
      </c>
      <c r="M21" s="27">
        <f t="shared" ref="M21:M28" si="1">ROUND(+K21*L21,2)</f>
        <v>0</v>
      </c>
      <c r="N21" s="42">
        <v>2</v>
      </c>
      <c r="O21" s="136">
        <f>+F21</f>
        <v>0</v>
      </c>
      <c r="P21" s="27">
        <f>ROUND(+N21*O21,2)</f>
        <v>0</v>
      </c>
      <c r="Q21" s="42">
        <v>1</v>
      </c>
      <c r="R21" s="136">
        <f>+F21</f>
        <v>0</v>
      </c>
      <c r="S21" s="21">
        <f t="shared" ref="S21:S28" si="2">ROUND(+Q21*R21,2)</f>
        <v>0</v>
      </c>
    </row>
    <row r="22" spans="1:19" ht="30" customHeight="1" x14ac:dyDescent="0.25">
      <c r="A22" s="39">
        <v>2.2000000000000002</v>
      </c>
      <c r="B22" s="147" t="s">
        <v>20</v>
      </c>
      <c r="C22" s="148"/>
      <c r="D22" s="40" t="s">
        <v>19</v>
      </c>
      <c r="E22" s="41">
        <v>1</v>
      </c>
      <c r="F22" s="20">
        <v>0</v>
      </c>
      <c r="G22" s="21">
        <f t="shared" ref="G22:G45" si="3">ROUND(+E22*F22,2)</f>
        <v>0</v>
      </c>
      <c r="H22" s="42">
        <v>1</v>
      </c>
      <c r="I22" s="136">
        <f t="shared" ref="I22:I45" si="4">+F22</f>
        <v>0</v>
      </c>
      <c r="J22" s="27">
        <f t="shared" si="0"/>
        <v>0</v>
      </c>
      <c r="K22" s="42">
        <v>1</v>
      </c>
      <c r="L22" s="136">
        <f t="shared" ref="L22:L45" si="5">+F22</f>
        <v>0</v>
      </c>
      <c r="M22" s="27">
        <f t="shared" si="1"/>
        <v>0</v>
      </c>
      <c r="N22" s="42">
        <v>1</v>
      </c>
      <c r="O22" s="136">
        <f t="shared" ref="O22:O45" si="6">+F22</f>
        <v>0</v>
      </c>
      <c r="P22" s="27">
        <f t="shared" ref="P22:P28" si="7">ROUND(+N22*O22,2)</f>
        <v>0</v>
      </c>
      <c r="Q22" s="42">
        <v>1</v>
      </c>
      <c r="R22" s="136">
        <f t="shared" ref="R22:R45" si="8">+F22</f>
        <v>0</v>
      </c>
      <c r="S22" s="21">
        <f t="shared" si="2"/>
        <v>0</v>
      </c>
    </row>
    <row r="23" spans="1:19" ht="45" customHeight="1" x14ac:dyDescent="0.25">
      <c r="A23" s="39">
        <v>2.2999999999999998</v>
      </c>
      <c r="B23" s="147" t="s">
        <v>66</v>
      </c>
      <c r="C23" s="148"/>
      <c r="D23" s="40" t="s">
        <v>19</v>
      </c>
      <c r="E23" s="41">
        <v>3</v>
      </c>
      <c r="F23" s="20">
        <v>0</v>
      </c>
      <c r="G23" s="21">
        <f t="shared" si="3"/>
        <v>0</v>
      </c>
      <c r="H23" s="42">
        <v>4</v>
      </c>
      <c r="I23" s="136">
        <f t="shared" si="4"/>
        <v>0</v>
      </c>
      <c r="J23" s="27">
        <f t="shared" si="0"/>
        <v>0</v>
      </c>
      <c r="K23" s="42">
        <v>1</v>
      </c>
      <c r="L23" s="136">
        <f t="shared" si="5"/>
        <v>0</v>
      </c>
      <c r="M23" s="27">
        <f t="shared" si="1"/>
        <v>0</v>
      </c>
      <c r="N23" s="42">
        <v>2</v>
      </c>
      <c r="O23" s="136">
        <f t="shared" si="6"/>
        <v>0</v>
      </c>
      <c r="P23" s="27">
        <f t="shared" si="7"/>
        <v>0</v>
      </c>
      <c r="Q23" s="42">
        <v>1</v>
      </c>
      <c r="R23" s="136">
        <f t="shared" si="8"/>
        <v>0</v>
      </c>
      <c r="S23" s="21">
        <f t="shared" si="2"/>
        <v>0</v>
      </c>
    </row>
    <row r="24" spans="1:19" ht="27" customHeight="1" x14ac:dyDescent="0.25">
      <c r="A24" s="39"/>
      <c r="B24" s="147" t="s">
        <v>21</v>
      </c>
      <c r="C24" s="148"/>
      <c r="D24" s="40" t="s">
        <v>12</v>
      </c>
      <c r="E24" s="41">
        <v>1</v>
      </c>
      <c r="F24" s="20">
        <v>0</v>
      </c>
      <c r="G24" s="21">
        <f t="shared" si="3"/>
        <v>0</v>
      </c>
      <c r="H24" s="42">
        <v>1</v>
      </c>
      <c r="I24" s="20">
        <v>0</v>
      </c>
      <c r="J24" s="27">
        <f t="shared" si="0"/>
        <v>0</v>
      </c>
      <c r="K24" s="42">
        <v>1</v>
      </c>
      <c r="L24" s="136">
        <f t="shared" si="5"/>
        <v>0</v>
      </c>
      <c r="M24" s="27">
        <f t="shared" si="1"/>
        <v>0</v>
      </c>
      <c r="N24" s="42">
        <v>1</v>
      </c>
      <c r="O24" s="136">
        <f t="shared" si="6"/>
        <v>0</v>
      </c>
      <c r="P24" s="27">
        <f t="shared" si="7"/>
        <v>0</v>
      </c>
      <c r="Q24" s="42">
        <v>1</v>
      </c>
      <c r="R24" s="136">
        <f t="shared" si="8"/>
        <v>0</v>
      </c>
      <c r="S24" s="21">
        <f t="shared" si="2"/>
        <v>0</v>
      </c>
    </row>
    <row r="25" spans="1:19" ht="26.25" customHeight="1" x14ac:dyDescent="0.25">
      <c r="A25" s="39"/>
      <c r="B25" s="147" t="s">
        <v>22</v>
      </c>
      <c r="C25" s="148"/>
      <c r="D25" s="40" t="s">
        <v>19</v>
      </c>
      <c r="E25" s="41">
        <v>1</v>
      </c>
      <c r="F25" s="20">
        <v>0</v>
      </c>
      <c r="G25" s="21">
        <f t="shared" si="3"/>
        <v>0</v>
      </c>
      <c r="H25" s="42">
        <v>1</v>
      </c>
      <c r="I25" s="136">
        <f t="shared" si="4"/>
        <v>0</v>
      </c>
      <c r="J25" s="27">
        <f t="shared" si="0"/>
        <v>0</v>
      </c>
      <c r="K25" s="42">
        <v>1</v>
      </c>
      <c r="L25" s="136">
        <f t="shared" si="5"/>
        <v>0</v>
      </c>
      <c r="M25" s="27">
        <f t="shared" si="1"/>
        <v>0</v>
      </c>
      <c r="N25" s="42">
        <v>1</v>
      </c>
      <c r="O25" s="136">
        <f t="shared" si="6"/>
        <v>0</v>
      </c>
      <c r="P25" s="27">
        <f t="shared" si="7"/>
        <v>0</v>
      </c>
      <c r="Q25" s="42">
        <v>1</v>
      </c>
      <c r="R25" s="136">
        <f t="shared" si="8"/>
        <v>0</v>
      </c>
      <c r="S25" s="21">
        <f t="shared" si="2"/>
        <v>0</v>
      </c>
    </row>
    <row r="26" spans="1:19" ht="24" customHeight="1" x14ac:dyDescent="0.25">
      <c r="A26" s="39"/>
      <c r="B26" s="147" t="s">
        <v>23</v>
      </c>
      <c r="C26" s="148"/>
      <c r="D26" s="40" t="s">
        <v>24</v>
      </c>
      <c r="E26" s="41">
        <v>2</v>
      </c>
      <c r="F26" s="20">
        <v>0</v>
      </c>
      <c r="G26" s="21">
        <f t="shared" si="3"/>
        <v>0</v>
      </c>
      <c r="H26" s="42">
        <v>6</v>
      </c>
      <c r="I26" s="136">
        <f t="shared" si="4"/>
        <v>0</v>
      </c>
      <c r="J26" s="27">
        <f t="shared" si="0"/>
        <v>0</v>
      </c>
      <c r="K26" s="42">
        <v>2</v>
      </c>
      <c r="L26" s="136">
        <f t="shared" si="5"/>
        <v>0</v>
      </c>
      <c r="M26" s="27">
        <f t="shared" si="1"/>
        <v>0</v>
      </c>
      <c r="N26" s="42">
        <v>2</v>
      </c>
      <c r="O26" s="136">
        <f t="shared" si="6"/>
        <v>0</v>
      </c>
      <c r="P26" s="27">
        <f t="shared" si="7"/>
        <v>0</v>
      </c>
      <c r="Q26" s="42">
        <v>2</v>
      </c>
      <c r="R26" s="136">
        <f t="shared" si="8"/>
        <v>0</v>
      </c>
      <c r="S26" s="21">
        <f t="shared" si="2"/>
        <v>0</v>
      </c>
    </row>
    <row r="27" spans="1:19" ht="25.5" customHeight="1" x14ac:dyDescent="0.25">
      <c r="A27" s="39">
        <v>2.4</v>
      </c>
      <c r="B27" s="147" t="s">
        <v>25</v>
      </c>
      <c r="C27" s="148"/>
      <c r="D27" s="40" t="s">
        <v>19</v>
      </c>
      <c r="E27" s="41">
        <v>2</v>
      </c>
      <c r="F27" s="20">
        <v>0</v>
      </c>
      <c r="G27" s="21">
        <f t="shared" si="3"/>
        <v>0</v>
      </c>
      <c r="H27" s="42">
        <v>4</v>
      </c>
      <c r="I27" s="136">
        <f t="shared" si="4"/>
        <v>0</v>
      </c>
      <c r="J27" s="27">
        <f t="shared" si="0"/>
        <v>0</v>
      </c>
      <c r="K27" s="42">
        <v>1</v>
      </c>
      <c r="L27" s="136">
        <f t="shared" si="5"/>
        <v>0</v>
      </c>
      <c r="M27" s="27">
        <f t="shared" si="1"/>
        <v>0</v>
      </c>
      <c r="N27" s="42">
        <v>2</v>
      </c>
      <c r="O27" s="136">
        <f t="shared" si="6"/>
        <v>0</v>
      </c>
      <c r="P27" s="27">
        <f t="shared" si="7"/>
        <v>0</v>
      </c>
      <c r="Q27" s="42">
        <v>1</v>
      </c>
      <c r="R27" s="136">
        <f t="shared" si="8"/>
        <v>0</v>
      </c>
      <c r="S27" s="21">
        <f t="shared" si="2"/>
        <v>0</v>
      </c>
    </row>
    <row r="28" spans="1:19" ht="45" customHeight="1" x14ac:dyDescent="0.25">
      <c r="A28" s="39">
        <v>2.5</v>
      </c>
      <c r="B28" s="147" t="s">
        <v>26</v>
      </c>
      <c r="C28" s="148"/>
      <c r="D28" s="40" t="s">
        <v>19</v>
      </c>
      <c r="E28" s="41">
        <v>3</v>
      </c>
      <c r="F28" s="20">
        <v>0</v>
      </c>
      <c r="G28" s="21">
        <f t="shared" si="3"/>
        <v>0</v>
      </c>
      <c r="H28" s="42">
        <v>4</v>
      </c>
      <c r="I28" s="136">
        <f t="shared" si="4"/>
        <v>0</v>
      </c>
      <c r="J28" s="27">
        <f t="shared" si="0"/>
        <v>0</v>
      </c>
      <c r="K28" s="42">
        <v>1</v>
      </c>
      <c r="L28" s="136">
        <f t="shared" si="5"/>
        <v>0</v>
      </c>
      <c r="M28" s="27">
        <f t="shared" si="1"/>
        <v>0</v>
      </c>
      <c r="N28" s="42">
        <v>2</v>
      </c>
      <c r="O28" s="136">
        <f t="shared" si="6"/>
        <v>0</v>
      </c>
      <c r="P28" s="27">
        <f t="shared" si="7"/>
        <v>0</v>
      </c>
      <c r="Q28" s="42">
        <v>1</v>
      </c>
      <c r="R28" s="136">
        <f t="shared" si="8"/>
        <v>0</v>
      </c>
      <c r="S28" s="21">
        <f t="shared" si="2"/>
        <v>0</v>
      </c>
    </row>
    <row r="29" spans="1:19" ht="26.25" customHeight="1" x14ac:dyDescent="0.25">
      <c r="A29" s="39">
        <v>2.6</v>
      </c>
      <c r="B29" s="147" t="s">
        <v>27</v>
      </c>
      <c r="C29" s="148"/>
      <c r="D29" s="40" t="s">
        <v>19</v>
      </c>
      <c r="E29" s="41">
        <v>4</v>
      </c>
      <c r="F29" s="20">
        <v>0</v>
      </c>
      <c r="G29" s="21">
        <f t="shared" si="3"/>
        <v>0</v>
      </c>
      <c r="H29" s="42">
        <v>18</v>
      </c>
      <c r="I29" s="136">
        <f t="shared" si="4"/>
        <v>0</v>
      </c>
      <c r="J29" s="27">
        <f t="shared" si="0"/>
        <v>0</v>
      </c>
      <c r="K29" s="43"/>
      <c r="L29" s="44"/>
      <c r="M29" s="26"/>
      <c r="N29" s="43"/>
      <c r="O29" s="44"/>
      <c r="P29" s="26"/>
      <c r="Q29" s="43"/>
      <c r="R29" s="44"/>
      <c r="S29" s="26"/>
    </row>
    <row r="30" spans="1:19" ht="27" customHeight="1" x14ac:dyDescent="0.25">
      <c r="A30" s="39">
        <v>2.7</v>
      </c>
      <c r="B30" s="147" t="s">
        <v>28</v>
      </c>
      <c r="C30" s="148"/>
      <c r="D30" s="40"/>
      <c r="E30" s="45"/>
      <c r="F30" s="44"/>
      <c r="G30" s="26"/>
      <c r="H30" s="43"/>
      <c r="I30" s="44"/>
      <c r="J30" s="46"/>
      <c r="K30" s="43"/>
      <c r="L30" s="44"/>
      <c r="M30" s="26"/>
      <c r="N30" s="43"/>
      <c r="O30" s="44"/>
      <c r="P30" s="26"/>
      <c r="Q30" s="43"/>
      <c r="R30" s="44"/>
      <c r="S30" s="26"/>
    </row>
    <row r="31" spans="1:19" ht="30" customHeight="1" x14ac:dyDescent="0.25">
      <c r="A31" s="39"/>
      <c r="B31" s="147" t="s">
        <v>29</v>
      </c>
      <c r="C31" s="148"/>
      <c r="D31" s="40" t="s">
        <v>19</v>
      </c>
      <c r="E31" s="41">
        <v>2</v>
      </c>
      <c r="F31" s="20">
        <v>0</v>
      </c>
      <c r="G31" s="21">
        <f t="shared" si="3"/>
        <v>0</v>
      </c>
      <c r="H31" s="42">
        <v>3</v>
      </c>
      <c r="I31" s="136">
        <f t="shared" si="4"/>
        <v>0</v>
      </c>
      <c r="J31" s="27">
        <f t="shared" ref="J31:J33" si="9">ROUND(+H31*I31,2)</f>
        <v>0</v>
      </c>
      <c r="K31" s="42">
        <v>1</v>
      </c>
      <c r="L31" s="136">
        <f t="shared" si="5"/>
        <v>0</v>
      </c>
      <c r="M31" s="27">
        <f>ROUND(+K31*L31,2)</f>
        <v>0</v>
      </c>
      <c r="N31" s="42">
        <v>1</v>
      </c>
      <c r="O31" s="136">
        <f t="shared" si="6"/>
        <v>0</v>
      </c>
      <c r="P31" s="27">
        <f t="shared" ref="P31:P33" si="10">ROUND(+N31*O31,2)</f>
        <v>0</v>
      </c>
      <c r="Q31" s="42">
        <v>1</v>
      </c>
      <c r="R31" s="136">
        <f t="shared" si="8"/>
        <v>0</v>
      </c>
      <c r="S31" s="21">
        <f t="shared" ref="S31:S33" si="11">ROUND(+Q31*R31,2)</f>
        <v>0</v>
      </c>
    </row>
    <row r="32" spans="1:19" ht="30" customHeight="1" x14ac:dyDescent="0.25">
      <c r="A32" s="39"/>
      <c r="B32" s="147" t="s">
        <v>30</v>
      </c>
      <c r="C32" s="148"/>
      <c r="D32" s="40" t="s">
        <v>12</v>
      </c>
      <c r="E32" s="41">
        <v>1</v>
      </c>
      <c r="F32" s="20">
        <v>0</v>
      </c>
      <c r="G32" s="21">
        <f t="shared" si="3"/>
        <v>0</v>
      </c>
      <c r="H32" s="42">
        <v>1</v>
      </c>
      <c r="I32" s="136">
        <f t="shared" si="4"/>
        <v>0</v>
      </c>
      <c r="J32" s="27">
        <f t="shared" si="9"/>
        <v>0</v>
      </c>
      <c r="K32" s="42">
        <v>1</v>
      </c>
      <c r="L32" s="136">
        <f t="shared" si="5"/>
        <v>0</v>
      </c>
      <c r="M32" s="27">
        <f>ROUND(+K32*L32,2)</f>
        <v>0</v>
      </c>
      <c r="N32" s="42">
        <v>1</v>
      </c>
      <c r="O32" s="136">
        <f t="shared" si="6"/>
        <v>0</v>
      </c>
      <c r="P32" s="27">
        <f t="shared" si="10"/>
        <v>0</v>
      </c>
      <c r="Q32" s="42">
        <v>1</v>
      </c>
      <c r="R32" s="136">
        <f t="shared" si="8"/>
        <v>0</v>
      </c>
      <c r="S32" s="21">
        <f t="shared" si="11"/>
        <v>0</v>
      </c>
    </row>
    <row r="33" spans="1:19" ht="30" customHeight="1" x14ac:dyDescent="0.25">
      <c r="A33" s="39">
        <v>2.8</v>
      </c>
      <c r="B33" s="147" t="s">
        <v>31</v>
      </c>
      <c r="C33" s="148"/>
      <c r="D33" s="40" t="s">
        <v>12</v>
      </c>
      <c r="E33" s="41">
        <v>1</v>
      </c>
      <c r="F33" s="20">
        <v>0</v>
      </c>
      <c r="G33" s="21">
        <f t="shared" si="3"/>
        <v>0</v>
      </c>
      <c r="H33" s="42">
        <v>1</v>
      </c>
      <c r="I33" s="136">
        <f t="shared" si="4"/>
        <v>0</v>
      </c>
      <c r="J33" s="27">
        <f t="shared" si="9"/>
        <v>0</v>
      </c>
      <c r="K33" s="42">
        <v>1</v>
      </c>
      <c r="L33" s="136">
        <f t="shared" si="5"/>
        <v>0</v>
      </c>
      <c r="M33" s="27">
        <f>ROUND(+K33*L33,2)</f>
        <v>0</v>
      </c>
      <c r="N33" s="42">
        <v>1</v>
      </c>
      <c r="O33" s="136">
        <f t="shared" si="6"/>
        <v>0</v>
      </c>
      <c r="P33" s="27">
        <f t="shared" si="10"/>
        <v>0</v>
      </c>
      <c r="Q33" s="42">
        <v>1</v>
      </c>
      <c r="R33" s="136">
        <f t="shared" si="8"/>
        <v>0</v>
      </c>
      <c r="S33" s="21">
        <f t="shared" si="11"/>
        <v>0</v>
      </c>
    </row>
    <row r="34" spans="1:19" ht="30" customHeight="1" x14ac:dyDescent="0.25">
      <c r="A34" s="10">
        <v>3</v>
      </c>
      <c r="B34" s="149" t="s">
        <v>47</v>
      </c>
      <c r="C34" s="150"/>
      <c r="D34" s="11"/>
      <c r="E34" s="47"/>
      <c r="F34" s="13"/>
      <c r="G34" s="14"/>
      <c r="H34" s="12"/>
      <c r="I34" s="13"/>
      <c r="J34" s="11"/>
      <c r="K34" s="12"/>
      <c r="L34" s="13"/>
      <c r="M34" s="14"/>
      <c r="N34" s="12"/>
      <c r="O34" s="13"/>
      <c r="P34" s="14"/>
      <c r="Q34" s="12"/>
      <c r="R34" s="13"/>
      <c r="S34" s="14"/>
    </row>
    <row r="35" spans="1:19" ht="30" customHeight="1" x14ac:dyDescent="0.25">
      <c r="A35" s="39"/>
      <c r="B35" s="147" t="s">
        <v>32</v>
      </c>
      <c r="C35" s="148"/>
      <c r="D35" s="40" t="s">
        <v>12</v>
      </c>
      <c r="E35" s="41">
        <v>1</v>
      </c>
      <c r="F35" s="20">
        <v>0</v>
      </c>
      <c r="G35" s="21">
        <f t="shared" si="3"/>
        <v>0</v>
      </c>
      <c r="H35" s="42">
        <v>1</v>
      </c>
      <c r="I35" s="136">
        <f t="shared" si="4"/>
        <v>0</v>
      </c>
      <c r="J35" s="27">
        <f>ROUND(+H35*I35,2)</f>
        <v>0</v>
      </c>
      <c r="K35" s="42">
        <v>1</v>
      </c>
      <c r="L35" s="136">
        <f t="shared" si="5"/>
        <v>0</v>
      </c>
      <c r="M35" s="27">
        <f>ROUND(+K35*L35,2)</f>
        <v>0</v>
      </c>
      <c r="N35" s="42">
        <v>1</v>
      </c>
      <c r="O35" s="136">
        <f t="shared" si="6"/>
        <v>0</v>
      </c>
      <c r="P35" s="27">
        <f>ROUND(+N35*O35,2)</f>
        <v>0</v>
      </c>
      <c r="Q35" s="42">
        <v>1</v>
      </c>
      <c r="R35" s="136">
        <f t="shared" si="8"/>
        <v>0</v>
      </c>
      <c r="S35" s="21">
        <f>ROUND(+Q35*R35,2)</f>
        <v>0</v>
      </c>
    </row>
    <row r="36" spans="1:19" ht="30" customHeight="1" x14ac:dyDescent="0.25">
      <c r="A36" s="132">
        <v>4</v>
      </c>
      <c r="B36" s="149" t="s">
        <v>33</v>
      </c>
      <c r="C36" s="150"/>
      <c r="D36" s="11"/>
      <c r="E36" s="47"/>
      <c r="F36" s="13"/>
      <c r="G36" s="14"/>
      <c r="H36" s="12"/>
      <c r="I36" s="13"/>
      <c r="J36" s="11"/>
      <c r="K36" s="12"/>
      <c r="L36" s="13"/>
      <c r="M36" s="14"/>
      <c r="N36" s="12"/>
      <c r="O36" s="13"/>
      <c r="P36" s="14"/>
      <c r="Q36" s="12"/>
      <c r="R36" s="13"/>
      <c r="S36" s="14"/>
    </row>
    <row r="37" spans="1:19" ht="30" customHeight="1" x14ac:dyDescent="0.25">
      <c r="A37" s="39"/>
      <c r="B37" s="147" t="s">
        <v>34</v>
      </c>
      <c r="C37" s="148"/>
      <c r="D37" s="40" t="s">
        <v>19</v>
      </c>
      <c r="E37" s="41">
        <v>2</v>
      </c>
      <c r="F37" s="20">
        <v>0</v>
      </c>
      <c r="G37" s="21">
        <f t="shared" si="3"/>
        <v>0</v>
      </c>
      <c r="H37" s="42">
        <v>2</v>
      </c>
      <c r="I37" s="136">
        <f t="shared" si="4"/>
        <v>0</v>
      </c>
      <c r="J37" s="27">
        <f>ROUND(+H37*I37,2)</f>
        <v>0</v>
      </c>
      <c r="K37" s="42">
        <v>2</v>
      </c>
      <c r="L37" s="136">
        <f t="shared" si="5"/>
        <v>0</v>
      </c>
      <c r="M37" s="27">
        <f>ROUND(+K37*L37,2)</f>
        <v>0</v>
      </c>
      <c r="N37" s="42">
        <v>2</v>
      </c>
      <c r="O37" s="136">
        <f t="shared" si="6"/>
        <v>0</v>
      </c>
      <c r="P37" s="27">
        <f>ROUND(+N37*O37,2)</f>
        <v>0</v>
      </c>
      <c r="Q37" s="42">
        <v>2</v>
      </c>
      <c r="R37" s="136">
        <f t="shared" si="8"/>
        <v>0</v>
      </c>
      <c r="S37" s="21">
        <f>ROUND(+Q37*R37,2)</f>
        <v>0</v>
      </c>
    </row>
    <row r="38" spans="1:19" ht="30" customHeight="1" x14ac:dyDescent="0.25">
      <c r="A38" s="10">
        <v>5</v>
      </c>
      <c r="B38" s="149" t="s">
        <v>35</v>
      </c>
      <c r="C38" s="150"/>
      <c r="D38" s="11"/>
      <c r="E38" s="47"/>
      <c r="F38" s="13"/>
      <c r="G38" s="14"/>
      <c r="H38" s="12"/>
      <c r="I38" s="13"/>
      <c r="J38" s="11"/>
      <c r="K38" s="12"/>
      <c r="L38" s="13"/>
      <c r="M38" s="14"/>
      <c r="N38" s="12"/>
      <c r="O38" s="13"/>
      <c r="P38" s="14"/>
      <c r="Q38" s="12"/>
      <c r="R38" s="13"/>
      <c r="S38" s="14"/>
    </row>
    <row r="39" spans="1:19" ht="30" customHeight="1" x14ac:dyDescent="0.25">
      <c r="A39" s="39">
        <v>5.0999999999999996</v>
      </c>
      <c r="B39" s="147" t="s">
        <v>36</v>
      </c>
      <c r="C39" s="148"/>
      <c r="D39" s="40" t="s">
        <v>19</v>
      </c>
      <c r="E39" s="41">
        <v>2</v>
      </c>
      <c r="F39" s="20">
        <v>0</v>
      </c>
      <c r="G39" s="21">
        <f t="shared" si="3"/>
        <v>0</v>
      </c>
      <c r="H39" s="42">
        <v>24</v>
      </c>
      <c r="I39" s="136">
        <f t="shared" si="4"/>
        <v>0</v>
      </c>
      <c r="J39" s="27">
        <f>ROUND(+H39*I39,2)</f>
        <v>0</v>
      </c>
      <c r="K39" s="42">
        <v>3</v>
      </c>
      <c r="L39" s="136">
        <f t="shared" si="5"/>
        <v>0</v>
      </c>
      <c r="M39" s="27">
        <f>ROUND(+K39*L39,2)</f>
        <v>0</v>
      </c>
      <c r="N39" s="42">
        <v>7</v>
      </c>
      <c r="O39" s="136">
        <f t="shared" si="6"/>
        <v>0</v>
      </c>
      <c r="P39" s="27">
        <f t="shared" ref="P39:P40" si="12">ROUND(+N39*O39,2)</f>
        <v>0</v>
      </c>
      <c r="Q39" s="42">
        <v>12</v>
      </c>
      <c r="R39" s="136">
        <f t="shared" si="8"/>
        <v>0</v>
      </c>
      <c r="S39" s="21">
        <f t="shared" ref="S39:S40" si="13">ROUND(+Q39*R39,2)</f>
        <v>0</v>
      </c>
    </row>
    <row r="40" spans="1:19" ht="30" customHeight="1" x14ac:dyDescent="0.25">
      <c r="A40" s="39">
        <v>5.2</v>
      </c>
      <c r="B40" s="147" t="s">
        <v>37</v>
      </c>
      <c r="C40" s="148"/>
      <c r="D40" s="40" t="s">
        <v>19</v>
      </c>
      <c r="E40" s="41">
        <v>7</v>
      </c>
      <c r="F40" s="20">
        <v>0</v>
      </c>
      <c r="G40" s="21">
        <f t="shared" si="3"/>
        <v>0</v>
      </c>
      <c r="H40" s="42">
        <v>19</v>
      </c>
      <c r="I40" s="136">
        <f t="shared" si="4"/>
        <v>0</v>
      </c>
      <c r="J40" s="27">
        <f>ROUND(+H40*I40,2)</f>
        <v>0</v>
      </c>
      <c r="K40" s="48">
        <v>4</v>
      </c>
      <c r="L40" s="136">
        <f t="shared" si="5"/>
        <v>0</v>
      </c>
      <c r="M40" s="27">
        <f>ROUND(+K40*L40,2)</f>
        <v>0</v>
      </c>
      <c r="N40" s="42">
        <v>4</v>
      </c>
      <c r="O40" s="136">
        <f t="shared" si="6"/>
        <v>0</v>
      </c>
      <c r="P40" s="27">
        <f t="shared" si="12"/>
        <v>0</v>
      </c>
      <c r="Q40" s="42">
        <v>2</v>
      </c>
      <c r="R40" s="136">
        <f t="shared" si="8"/>
        <v>0</v>
      </c>
      <c r="S40" s="21">
        <f t="shared" si="13"/>
        <v>0</v>
      </c>
    </row>
    <row r="41" spans="1:19" ht="30" customHeight="1" x14ac:dyDescent="0.25">
      <c r="A41" s="10">
        <v>6</v>
      </c>
      <c r="B41" s="149" t="s">
        <v>38</v>
      </c>
      <c r="C41" s="150"/>
      <c r="D41" s="11"/>
      <c r="E41" s="47"/>
      <c r="F41" s="13"/>
      <c r="G41" s="14"/>
      <c r="H41" s="12"/>
      <c r="I41" s="13"/>
      <c r="J41" s="11"/>
      <c r="K41" s="12"/>
      <c r="L41" s="13"/>
      <c r="M41" s="14"/>
      <c r="N41" s="12"/>
      <c r="O41" s="13"/>
      <c r="P41" s="14"/>
      <c r="Q41" s="12"/>
      <c r="R41" s="13"/>
      <c r="S41" s="14"/>
    </row>
    <row r="42" spans="1:19" ht="30" customHeight="1" x14ac:dyDescent="0.25">
      <c r="A42" s="39">
        <v>6.1</v>
      </c>
      <c r="B42" s="147" t="s">
        <v>39</v>
      </c>
      <c r="C42" s="148"/>
      <c r="D42" s="40" t="s">
        <v>19</v>
      </c>
      <c r="E42" s="41">
        <v>8</v>
      </c>
      <c r="F42" s="20">
        <v>0</v>
      </c>
      <c r="G42" s="21">
        <f t="shared" si="3"/>
        <v>0</v>
      </c>
      <c r="H42" s="42">
        <v>20</v>
      </c>
      <c r="I42" s="136">
        <f t="shared" si="4"/>
        <v>0</v>
      </c>
      <c r="J42" s="27">
        <f>ROUND(+H42*I42,2)</f>
        <v>0</v>
      </c>
      <c r="K42" s="42">
        <v>12</v>
      </c>
      <c r="L42" s="136">
        <f t="shared" si="5"/>
        <v>0</v>
      </c>
      <c r="M42" s="27">
        <f>ROUND(+K42*L42,2)</f>
        <v>0</v>
      </c>
      <c r="N42" s="42">
        <v>9</v>
      </c>
      <c r="O42" s="136">
        <f t="shared" si="6"/>
        <v>0</v>
      </c>
      <c r="P42" s="27">
        <f t="shared" ref="P42:P43" si="14">ROUND(+N42*O42,2)</f>
        <v>0</v>
      </c>
      <c r="Q42" s="42">
        <v>14</v>
      </c>
      <c r="R42" s="136">
        <f t="shared" si="8"/>
        <v>0</v>
      </c>
      <c r="S42" s="21">
        <f t="shared" ref="S42:S43" si="15">ROUND(+Q42*R42,2)</f>
        <v>0</v>
      </c>
    </row>
    <row r="43" spans="1:19" ht="30" customHeight="1" x14ac:dyDescent="0.25">
      <c r="A43" s="39">
        <v>6.2</v>
      </c>
      <c r="B43" s="147" t="s">
        <v>40</v>
      </c>
      <c r="C43" s="148"/>
      <c r="D43" s="40" t="s">
        <v>19</v>
      </c>
      <c r="E43" s="41">
        <v>4</v>
      </c>
      <c r="F43" s="20">
        <v>0</v>
      </c>
      <c r="G43" s="21">
        <f t="shared" si="3"/>
        <v>0</v>
      </c>
      <c r="H43" s="42">
        <v>10</v>
      </c>
      <c r="I43" s="136">
        <f t="shared" si="4"/>
        <v>0</v>
      </c>
      <c r="J43" s="27">
        <f>ROUND(+H43*I43,2)</f>
        <v>0</v>
      </c>
      <c r="K43" s="42">
        <v>9</v>
      </c>
      <c r="L43" s="136">
        <f t="shared" si="5"/>
        <v>0</v>
      </c>
      <c r="M43" s="27">
        <f>ROUND(+K43*L43,2)</f>
        <v>0</v>
      </c>
      <c r="N43" s="42">
        <v>5</v>
      </c>
      <c r="O43" s="136">
        <f t="shared" si="6"/>
        <v>0</v>
      </c>
      <c r="P43" s="27">
        <f t="shared" si="14"/>
        <v>0</v>
      </c>
      <c r="Q43" s="42">
        <v>6</v>
      </c>
      <c r="R43" s="136">
        <f t="shared" si="8"/>
        <v>0</v>
      </c>
      <c r="S43" s="21">
        <f t="shared" si="15"/>
        <v>0</v>
      </c>
    </row>
    <row r="44" spans="1:19" ht="30" customHeight="1" x14ac:dyDescent="0.25">
      <c r="A44" s="10">
        <v>7</v>
      </c>
      <c r="B44" s="149" t="s">
        <v>50</v>
      </c>
      <c r="C44" s="150"/>
      <c r="D44" s="11"/>
      <c r="E44" s="47"/>
      <c r="F44" s="13"/>
      <c r="G44" s="14"/>
      <c r="H44" s="12"/>
      <c r="I44" s="13"/>
      <c r="J44" s="11"/>
      <c r="K44" s="12"/>
      <c r="L44" s="13"/>
      <c r="M44" s="14"/>
      <c r="N44" s="12"/>
      <c r="O44" s="13"/>
      <c r="P44" s="14"/>
      <c r="Q44" s="12"/>
      <c r="R44" s="13"/>
      <c r="S44" s="14"/>
    </row>
    <row r="45" spans="1:19" ht="30" customHeight="1" x14ac:dyDescent="0.25">
      <c r="A45" s="49">
        <v>7.1</v>
      </c>
      <c r="B45" s="147" t="s">
        <v>51</v>
      </c>
      <c r="C45" s="148"/>
      <c r="D45" s="50" t="s">
        <v>12</v>
      </c>
      <c r="E45" s="51">
        <v>1</v>
      </c>
      <c r="F45" s="20">
        <v>0</v>
      </c>
      <c r="G45" s="21">
        <f t="shared" si="3"/>
        <v>0</v>
      </c>
      <c r="H45" s="52">
        <v>1</v>
      </c>
      <c r="I45" s="136">
        <f t="shared" si="4"/>
        <v>0</v>
      </c>
      <c r="J45" s="27">
        <f>ROUND(+H45*I45,2)</f>
        <v>0</v>
      </c>
      <c r="K45" s="42">
        <v>1</v>
      </c>
      <c r="L45" s="136">
        <f t="shared" si="5"/>
        <v>0</v>
      </c>
      <c r="M45" s="27">
        <f>ROUND(+K45*L45,2)</f>
        <v>0</v>
      </c>
      <c r="N45" s="52">
        <v>1</v>
      </c>
      <c r="O45" s="136">
        <f t="shared" si="6"/>
        <v>0</v>
      </c>
      <c r="P45" s="27">
        <f>ROUND(+N45*O45,2)</f>
        <v>0</v>
      </c>
      <c r="Q45" s="42">
        <v>1</v>
      </c>
      <c r="R45" s="136">
        <f t="shared" si="8"/>
        <v>0</v>
      </c>
      <c r="S45" s="21">
        <f>ROUND(+Q45*R45,2)</f>
        <v>0</v>
      </c>
    </row>
    <row r="46" spans="1:19" s="59" customFormat="1" ht="6" customHeight="1" x14ac:dyDescent="0.25">
      <c r="A46" s="53"/>
      <c r="B46" s="153"/>
      <c r="C46" s="153"/>
      <c r="D46" s="54"/>
      <c r="E46" s="55"/>
      <c r="F46" s="56"/>
      <c r="G46" s="57"/>
      <c r="H46" s="58"/>
      <c r="I46" s="56"/>
      <c r="J46" s="54"/>
      <c r="K46" s="58"/>
      <c r="L46" s="56"/>
      <c r="M46" s="57"/>
      <c r="N46" s="58"/>
      <c r="O46" s="56"/>
      <c r="P46" s="57"/>
      <c r="Q46" s="58"/>
      <c r="R46" s="56"/>
      <c r="S46" s="57"/>
    </row>
    <row r="47" spans="1:19" ht="30" customHeight="1" x14ac:dyDescent="0.25">
      <c r="A47" s="170" t="s">
        <v>76</v>
      </c>
      <c r="B47" s="171"/>
      <c r="C47" s="171"/>
      <c r="D47" s="172"/>
      <c r="E47" s="145"/>
      <c r="F47" s="146"/>
      <c r="G47" s="61">
        <f>SUM(G15:G46)</f>
        <v>0</v>
      </c>
      <c r="H47" s="145"/>
      <c r="I47" s="146"/>
      <c r="J47" s="61">
        <f>SUM(J15:J46)</f>
        <v>0</v>
      </c>
      <c r="K47" s="145"/>
      <c r="L47" s="146"/>
      <c r="M47" s="61">
        <f>SUM(M15:M46)</f>
        <v>0</v>
      </c>
      <c r="N47" s="145"/>
      <c r="O47" s="146"/>
      <c r="P47" s="61">
        <f>SUM(P15:P46)</f>
        <v>0</v>
      </c>
      <c r="Q47" s="145"/>
      <c r="R47" s="146"/>
      <c r="S47" s="62">
        <f>SUM(S15:S46)</f>
        <v>0</v>
      </c>
    </row>
    <row r="48" spans="1:19" ht="30" customHeight="1" x14ac:dyDescent="0.25">
      <c r="A48" s="63"/>
      <c r="B48" s="64" t="s">
        <v>41</v>
      </c>
      <c r="C48" s="65"/>
      <c r="D48" s="50" t="s">
        <v>42</v>
      </c>
      <c r="E48" s="66"/>
      <c r="F48" s="67">
        <v>0</v>
      </c>
      <c r="G48" s="27">
        <f>+ROUND(+G47*$F48,2)</f>
        <v>0</v>
      </c>
      <c r="H48" s="68"/>
      <c r="I48" s="69"/>
      <c r="J48" s="27">
        <f>+ROUND(+J47*$F48,2)</f>
        <v>0</v>
      </c>
      <c r="K48" s="68"/>
      <c r="L48" s="69"/>
      <c r="M48" s="27">
        <f>+ROUND(+M47*$F48,2)</f>
        <v>0</v>
      </c>
      <c r="N48" s="68"/>
      <c r="O48" s="69"/>
      <c r="P48" s="27">
        <f>+ROUND(+P47*$F48,2)</f>
        <v>0</v>
      </c>
      <c r="Q48" s="68"/>
      <c r="R48" s="69"/>
      <c r="S48" s="21">
        <f>+ROUND(+S47*$F48,2)</f>
        <v>0</v>
      </c>
    </row>
    <row r="49" spans="1:20" ht="30" customHeight="1" thickBot="1" x14ac:dyDescent="0.3">
      <c r="A49" s="70"/>
      <c r="B49" s="71" t="s">
        <v>43</v>
      </c>
      <c r="C49" s="65"/>
      <c r="D49" s="50" t="s">
        <v>42</v>
      </c>
      <c r="E49" s="66"/>
      <c r="F49" s="67">
        <v>0</v>
      </c>
      <c r="G49" s="72">
        <f>+ROUND(+G47*$F49,2)</f>
        <v>0</v>
      </c>
      <c r="H49" s="73"/>
      <c r="I49" s="74"/>
      <c r="J49" s="72">
        <f>+ROUND(+J47*$F49,2)</f>
        <v>0</v>
      </c>
      <c r="K49" s="73"/>
      <c r="L49" s="74"/>
      <c r="M49" s="72">
        <f>+ROUND(+M47*$F49,2)</f>
        <v>0</v>
      </c>
      <c r="N49" s="73"/>
      <c r="O49" s="74"/>
      <c r="P49" s="72">
        <f>+ROUND(+P47*$F49,2)</f>
        <v>0</v>
      </c>
      <c r="Q49" s="73"/>
      <c r="R49" s="74"/>
      <c r="S49" s="75">
        <f>+ROUND(+S47*$F49,2)</f>
        <v>0</v>
      </c>
    </row>
    <row r="50" spans="1:20" ht="30" customHeight="1" thickTop="1" thickBot="1" x14ac:dyDescent="0.3">
      <c r="A50" s="170" t="s">
        <v>77</v>
      </c>
      <c r="B50" s="171"/>
      <c r="C50" s="171"/>
      <c r="D50" s="172"/>
      <c r="E50" s="156"/>
      <c r="F50" s="155"/>
      <c r="G50" s="77">
        <f>SUM(G47:G49)</f>
        <v>0</v>
      </c>
      <c r="H50" s="156"/>
      <c r="I50" s="155"/>
      <c r="J50" s="77">
        <f>SUM(J47:J49)</f>
        <v>0</v>
      </c>
      <c r="K50" s="156"/>
      <c r="L50" s="155"/>
      <c r="M50" s="77">
        <f>SUM(M47:M49)</f>
        <v>0</v>
      </c>
      <c r="N50" s="156"/>
      <c r="O50" s="155"/>
      <c r="P50" s="77">
        <f>SUM(P47:P49)</f>
        <v>0</v>
      </c>
      <c r="Q50" s="156"/>
      <c r="R50" s="155"/>
      <c r="S50" s="77">
        <f>SUM(S47:S49)</f>
        <v>0</v>
      </c>
    </row>
    <row r="51" spans="1:20" ht="6" customHeight="1" thickTop="1" thickBot="1" x14ac:dyDescent="0.3">
      <c r="A51" s="80"/>
      <c r="B51" s="81"/>
      <c r="C51" s="81"/>
      <c r="D51" s="80"/>
      <c r="E51" s="79"/>
      <c r="F51" s="85"/>
      <c r="G51" s="85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</row>
    <row r="52" spans="1:20" s="59" customFormat="1" ht="30" customHeight="1" thickBot="1" x14ac:dyDescent="0.3">
      <c r="A52" s="141" t="s">
        <v>71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51" t="s">
        <v>73</v>
      </c>
      <c r="O52" s="151"/>
      <c r="P52" s="151"/>
      <c r="Q52" s="163">
        <f>+G50+J50+M50+P50+S50</f>
        <v>0</v>
      </c>
      <c r="R52" s="164"/>
      <c r="S52" s="165"/>
    </row>
    <row r="53" spans="1:20" ht="6" customHeight="1" x14ac:dyDescent="0.25">
      <c r="A53" s="79"/>
      <c r="B53" s="83"/>
      <c r="C53" s="83"/>
      <c r="D53" s="79"/>
      <c r="E53" s="79"/>
      <c r="F53" s="85"/>
      <c r="G53" s="85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</row>
    <row r="54" spans="1:20" ht="21.75" customHeight="1" x14ac:dyDescent="0.25">
      <c r="A54" s="82" t="s">
        <v>44</v>
      </c>
      <c r="B54" s="83" t="s">
        <v>45</v>
      </c>
      <c r="C54" s="84"/>
      <c r="D54" s="79"/>
      <c r="E54" s="79"/>
      <c r="F54" s="85"/>
      <c r="G54" s="85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86" t="s">
        <v>48</v>
      </c>
    </row>
    <row r="55" spans="1:20" ht="21.75" customHeight="1" x14ac:dyDescent="0.25">
      <c r="A55" s="79"/>
      <c r="B55" s="169" t="s">
        <v>46</v>
      </c>
      <c r="C55" s="169"/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</row>
    <row r="56" spans="1:20" x14ac:dyDescent="0.25">
      <c r="A56" s="79"/>
      <c r="B56" s="83"/>
      <c r="C56" s="83"/>
      <c r="D56" s="79"/>
      <c r="E56" s="79"/>
      <c r="F56" s="85"/>
      <c r="G56" s="85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83"/>
    </row>
    <row r="57" spans="1:20" ht="30.75" customHeight="1" x14ac:dyDescent="0.25">
      <c r="A57" s="118" t="s">
        <v>67</v>
      </c>
      <c r="B57" s="138" t="s">
        <v>84</v>
      </c>
      <c r="C57" s="139"/>
      <c r="D57" s="140"/>
      <c r="E57" s="129"/>
      <c r="F57" s="128"/>
      <c r="G57" s="130"/>
      <c r="H57" s="129"/>
      <c r="I57" s="128"/>
      <c r="J57" s="130"/>
      <c r="K57" s="129"/>
      <c r="L57" s="128"/>
      <c r="M57" s="130"/>
      <c r="N57" s="129"/>
      <c r="O57" s="128"/>
      <c r="P57" s="130"/>
      <c r="Q57" s="129"/>
      <c r="R57" s="128"/>
      <c r="S57" s="130"/>
    </row>
    <row r="58" spans="1:20" s="59" customFormat="1" ht="6" customHeight="1" x14ac:dyDescent="0.25">
      <c r="A58" s="115"/>
      <c r="B58" s="124"/>
      <c r="C58" s="125"/>
      <c r="D58" s="125"/>
      <c r="E58" s="131"/>
      <c r="F58" s="126"/>
      <c r="G58" s="127"/>
      <c r="H58" s="131"/>
      <c r="I58" s="126"/>
      <c r="J58" s="127"/>
      <c r="K58" s="131"/>
      <c r="L58" s="126"/>
      <c r="M58" s="127"/>
      <c r="N58" s="131"/>
      <c r="O58" s="126"/>
      <c r="P58" s="127"/>
      <c r="Q58" s="131"/>
      <c r="R58" s="126"/>
      <c r="S58" s="127"/>
    </row>
    <row r="59" spans="1:20" s="16" customFormat="1" ht="24" customHeight="1" x14ac:dyDescent="0.25">
      <c r="A59" s="112">
        <v>8</v>
      </c>
      <c r="B59" s="149" t="s">
        <v>10</v>
      </c>
      <c r="C59" s="150"/>
      <c r="D59" s="11"/>
      <c r="E59" s="12"/>
      <c r="F59" s="13"/>
      <c r="G59" s="14"/>
      <c r="H59" s="12"/>
      <c r="I59" s="11"/>
      <c r="J59" s="11"/>
      <c r="K59" s="12"/>
      <c r="L59" s="11"/>
      <c r="M59" s="15"/>
      <c r="N59" s="12"/>
      <c r="O59" s="11"/>
      <c r="P59" s="15"/>
      <c r="Q59" s="12"/>
      <c r="R59" s="11"/>
      <c r="S59" s="15"/>
    </row>
    <row r="60" spans="1:20" s="16" customFormat="1" ht="24.75" customHeight="1" x14ac:dyDescent="0.25">
      <c r="A60" s="113">
        <v>8.1</v>
      </c>
      <c r="B60" s="143" t="s">
        <v>11</v>
      </c>
      <c r="C60" s="144"/>
      <c r="D60" s="18" t="s">
        <v>12</v>
      </c>
      <c r="E60" s="19">
        <v>1</v>
      </c>
      <c r="F60" s="20">
        <v>0</v>
      </c>
      <c r="G60" s="21">
        <f>ROUND(+E60*F60,2)</f>
        <v>0</v>
      </c>
      <c r="H60" s="22"/>
      <c r="I60" s="23"/>
      <c r="J60" s="24"/>
      <c r="K60" s="22"/>
      <c r="L60" s="23"/>
      <c r="M60" s="24"/>
      <c r="N60" s="22"/>
      <c r="O60" s="23"/>
      <c r="P60" s="24"/>
      <c r="Q60" s="22"/>
      <c r="R60" s="23"/>
      <c r="S60" s="24"/>
    </row>
    <row r="61" spans="1:20" s="16" customFormat="1" ht="24.75" customHeight="1" x14ac:dyDescent="0.25">
      <c r="A61" s="113">
        <v>8.1999999999999993</v>
      </c>
      <c r="B61" s="143" t="s">
        <v>13</v>
      </c>
      <c r="C61" s="144"/>
      <c r="D61" s="18" t="s">
        <v>12</v>
      </c>
      <c r="E61" s="22"/>
      <c r="F61" s="25"/>
      <c r="G61" s="26"/>
      <c r="H61" s="19">
        <v>1</v>
      </c>
      <c r="I61" s="20">
        <v>0</v>
      </c>
      <c r="J61" s="27">
        <f>ROUND(+H61*I61,2)</f>
        <v>0</v>
      </c>
      <c r="K61" s="28"/>
      <c r="L61" s="29"/>
      <c r="M61" s="30"/>
      <c r="N61" s="28"/>
      <c r="O61" s="29"/>
      <c r="P61" s="30"/>
      <c r="Q61" s="28"/>
      <c r="R61" s="29"/>
      <c r="S61" s="30"/>
    </row>
    <row r="62" spans="1:20" s="16" customFormat="1" ht="24.75" customHeight="1" x14ac:dyDescent="0.25">
      <c r="A62" s="113">
        <v>8.3000000000000007</v>
      </c>
      <c r="B62" s="143" t="s">
        <v>14</v>
      </c>
      <c r="C62" s="144"/>
      <c r="D62" s="18" t="s">
        <v>12</v>
      </c>
      <c r="E62" s="28"/>
      <c r="F62" s="31"/>
      <c r="G62" s="32"/>
      <c r="H62" s="22"/>
      <c r="I62" s="23"/>
      <c r="J62" s="24"/>
      <c r="K62" s="19">
        <v>1</v>
      </c>
      <c r="L62" s="20">
        <v>0</v>
      </c>
      <c r="M62" s="27">
        <f>ROUND(+K62*L62,2)</f>
        <v>0</v>
      </c>
      <c r="N62" s="33"/>
      <c r="O62" s="34"/>
      <c r="P62" s="35"/>
      <c r="Q62" s="33"/>
      <c r="R62" s="34"/>
      <c r="S62" s="35"/>
    </row>
    <row r="63" spans="1:20" s="16" customFormat="1" ht="24.75" customHeight="1" x14ac:dyDescent="0.25">
      <c r="A63" s="113">
        <v>8.4</v>
      </c>
      <c r="B63" s="143" t="s">
        <v>15</v>
      </c>
      <c r="C63" s="144"/>
      <c r="D63" s="18" t="s">
        <v>12</v>
      </c>
      <c r="E63" s="28"/>
      <c r="F63" s="31"/>
      <c r="G63" s="32"/>
      <c r="H63" s="28"/>
      <c r="I63" s="29"/>
      <c r="J63" s="30"/>
      <c r="K63" s="22"/>
      <c r="L63" s="36"/>
      <c r="M63" s="37"/>
      <c r="N63" s="19">
        <v>1</v>
      </c>
      <c r="O63" s="20">
        <v>0</v>
      </c>
      <c r="P63" s="27">
        <f>ROUND(+N63*O63,2)</f>
        <v>0</v>
      </c>
      <c r="Q63" s="33"/>
      <c r="R63" s="34"/>
      <c r="S63" s="35"/>
    </row>
    <row r="64" spans="1:20" s="16" customFormat="1" ht="24.75" customHeight="1" x14ac:dyDescent="0.25">
      <c r="A64" s="113">
        <v>8.5</v>
      </c>
      <c r="B64" s="143" t="s">
        <v>16</v>
      </c>
      <c r="C64" s="144"/>
      <c r="D64" s="18" t="s">
        <v>12</v>
      </c>
      <c r="E64" s="28"/>
      <c r="F64" s="31"/>
      <c r="G64" s="32"/>
      <c r="H64" s="28"/>
      <c r="I64" s="29"/>
      <c r="J64" s="30"/>
      <c r="K64" s="28"/>
      <c r="L64" s="34"/>
      <c r="M64" s="35"/>
      <c r="N64" s="38"/>
      <c r="O64" s="36"/>
      <c r="P64" s="37"/>
      <c r="Q64" s="19">
        <v>1</v>
      </c>
      <c r="R64" s="20">
        <v>0</v>
      </c>
      <c r="S64" s="21">
        <f>ROUND(+Q64*R64,2)</f>
        <v>0</v>
      </c>
    </row>
    <row r="65" spans="1:19" ht="30" customHeight="1" x14ac:dyDescent="0.25">
      <c r="A65" s="112">
        <v>9</v>
      </c>
      <c r="B65" s="149" t="s">
        <v>55</v>
      </c>
      <c r="C65" s="150"/>
      <c r="D65" s="11"/>
      <c r="E65" s="12"/>
      <c r="F65" s="13"/>
      <c r="G65" s="14"/>
      <c r="H65" s="12"/>
      <c r="I65" s="11"/>
      <c r="J65" s="11"/>
      <c r="K65" s="12"/>
      <c r="L65" s="11"/>
      <c r="M65" s="15"/>
      <c r="N65" s="12"/>
      <c r="O65" s="11"/>
      <c r="P65" s="15"/>
      <c r="Q65" s="12"/>
      <c r="R65" s="11"/>
      <c r="S65" s="15"/>
    </row>
    <row r="66" spans="1:19" ht="24.75" customHeight="1" x14ac:dyDescent="0.25">
      <c r="A66" s="114">
        <v>9.1</v>
      </c>
      <c r="B66" s="147" t="s">
        <v>56</v>
      </c>
      <c r="C66" s="148"/>
      <c r="D66" s="40" t="s">
        <v>12</v>
      </c>
      <c r="E66" s="41">
        <v>1</v>
      </c>
      <c r="F66" s="20">
        <v>0</v>
      </c>
      <c r="G66" s="21">
        <f>ROUND(+E66*F66,2)</f>
        <v>0</v>
      </c>
      <c r="H66" s="41">
        <v>1</v>
      </c>
      <c r="I66" s="136">
        <f>+F66</f>
        <v>0</v>
      </c>
      <c r="J66" s="27">
        <f t="shared" ref="J66:J67" si="16">ROUND(+H66*I66,2)</f>
        <v>0</v>
      </c>
      <c r="K66" s="41">
        <v>1</v>
      </c>
      <c r="L66" s="136">
        <f>+F66</f>
        <v>0</v>
      </c>
      <c r="M66" s="27">
        <f t="shared" ref="M66:M67" si="17">ROUND(+K66*L66,2)</f>
        <v>0</v>
      </c>
      <c r="N66" s="41">
        <v>1</v>
      </c>
      <c r="O66" s="136">
        <f>+F66</f>
        <v>0</v>
      </c>
      <c r="P66" s="27">
        <f>ROUND(+N66*O66,2)</f>
        <v>0</v>
      </c>
      <c r="Q66" s="41">
        <v>1</v>
      </c>
      <c r="R66" s="136">
        <f>+F66</f>
        <v>0</v>
      </c>
      <c r="S66" s="21">
        <f t="shared" ref="S66:S67" si="18">ROUND(+Q66*R66,2)</f>
        <v>0</v>
      </c>
    </row>
    <row r="67" spans="1:19" ht="24.75" customHeight="1" x14ac:dyDescent="0.25">
      <c r="A67" s="114">
        <v>9.1999999999999993</v>
      </c>
      <c r="B67" s="147" t="s">
        <v>57</v>
      </c>
      <c r="C67" s="148"/>
      <c r="D67" s="40" t="s">
        <v>19</v>
      </c>
      <c r="E67" s="41">
        <v>3</v>
      </c>
      <c r="F67" s="20">
        <v>0</v>
      </c>
      <c r="G67" s="21">
        <f>ROUND(+E67*F67,2)</f>
        <v>0</v>
      </c>
      <c r="H67" s="41">
        <v>4</v>
      </c>
      <c r="I67" s="136">
        <f>+F67</f>
        <v>0</v>
      </c>
      <c r="J67" s="27">
        <f t="shared" si="16"/>
        <v>0</v>
      </c>
      <c r="K67" s="41">
        <v>1</v>
      </c>
      <c r="L67" s="136">
        <f>+F67</f>
        <v>0</v>
      </c>
      <c r="M67" s="27">
        <f t="shared" si="17"/>
        <v>0</v>
      </c>
      <c r="N67" s="41">
        <v>2</v>
      </c>
      <c r="O67" s="136">
        <f>+F67</f>
        <v>0</v>
      </c>
      <c r="P67" s="27">
        <f>ROUND(+N67*O67,2)</f>
        <v>0</v>
      </c>
      <c r="Q67" s="41">
        <v>1</v>
      </c>
      <c r="R67" s="136">
        <f>+F67</f>
        <v>0</v>
      </c>
      <c r="S67" s="21">
        <f t="shared" si="18"/>
        <v>0</v>
      </c>
    </row>
    <row r="68" spans="1:19" ht="24.75" customHeight="1" x14ac:dyDescent="0.25">
      <c r="A68" s="114">
        <v>9.3000000000000007</v>
      </c>
      <c r="B68" s="147" t="s">
        <v>58</v>
      </c>
      <c r="C68" s="148"/>
      <c r="D68" s="40" t="s">
        <v>19</v>
      </c>
      <c r="E68" s="41">
        <v>3</v>
      </c>
      <c r="F68" s="20">
        <v>0</v>
      </c>
      <c r="G68" s="21">
        <f t="shared" ref="G68:G69" si="19">ROUND(+E68*F68,2)</f>
        <v>0</v>
      </c>
      <c r="H68" s="41">
        <v>4</v>
      </c>
      <c r="I68" s="136">
        <f>+F68</f>
        <v>0</v>
      </c>
      <c r="J68" s="27">
        <f t="shared" ref="J68:J69" si="20">ROUND(+H68*I68,2)</f>
        <v>0</v>
      </c>
      <c r="K68" s="41">
        <v>1</v>
      </c>
      <c r="L68" s="136">
        <f t="shared" ref="L68:L69" si="21">+F68</f>
        <v>0</v>
      </c>
      <c r="M68" s="27">
        <f t="shared" ref="M68:M69" si="22">ROUND(+K68*L68,2)</f>
        <v>0</v>
      </c>
      <c r="N68" s="41">
        <v>2</v>
      </c>
      <c r="O68" s="136">
        <f t="shared" ref="O68:O69" si="23">+F68</f>
        <v>0</v>
      </c>
      <c r="P68" s="27">
        <f t="shared" ref="P68:P69" si="24">ROUND(+N68*O68,2)</f>
        <v>0</v>
      </c>
      <c r="Q68" s="41">
        <v>1</v>
      </c>
      <c r="R68" s="136">
        <f t="shared" ref="R68:R69" si="25">+F68</f>
        <v>0</v>
      </c>
      <c r="S68" s="21">
        <f t="shared" ref="S68:S69" si="26">ROUND(+Q68*R68,2)</f>
        <v>0</v>
      </c>
    </row>
    <row r="69" spans="1:19" ht="24.75" customHeight="1" x14ac:dyDescent="0.25">
      <c r="A69" s="114">
        <v>9.5</v>
      </c>
      <c r="B69" s="147" t="s">
        <v>59</v>
      </c>
      <c r="C69" s="148"/>
      <c r="D69" s="40" t="s">
        <v>19</v>
      </c>
      <c r="E69" s="41">
        <v>3</v>
      </c>
      <c r="F69" s="20">
        <v>0</v>
      </c>
      <c r="G69" s="21">
        <f t="shared" si="19"/>
        <v>0</v>
      </c>
      <c r="H69" s="41">
        <v>4</v>
      </c>
      <c r="I69" s="136">
        <f>+F69</f>
        <v>0</v>
      </c>
      <c r="J69" s="27">
        <f t="shared" si="20"/>
        <v>0</v>
      </c>
      <c r="K69" s="41">
        <v>1</v>
      </c>
      <c r="L69" s="136">
        <f t="shared" si="21"/>
        <v>0</v>
      </c>
      <c r="M69" s="27">
        <f t="shared" si="22"/>
        <v>0</v>
      </c>
      <c r="N69" s="41">
        <v>2</v>
      </c>
      <c r="O69" s="136">
        <f t="shared" si="23"/>
        <v>0</v>
      </c>
      <c r="P69" s="27">
        <f t="shared" si="24"/>
        <v>0</v>
      </c>
      <c r="Q69" s="41">
        <v>1</v>
      </c>
      <c r="R69" s="136">
        <f t="shared" si="25"/>
        <v>0</v>
      </c>
      <c r="S69" s="21">
        <f t="shared" si="26"/>
        <v>0</v>
      </c>
    </row>
    <row r="70" spans="1:19" ht="24.75" customHeight="1" x14ac:dyDescent="0.25">
      <c r="A70" s="114">
        <v>9.4</v>
      </c>
      <c r="B70" s="147" t="s">
        <v>60</v>
      </c>
      <c r="C70" s="148"/>
      <c r="D70" s="91" t="s">
        <v>12</v>
      </c>
      <c r="E70" s="92">
        <v>1</v>
      </c>
      <c r="F70" s="20">
        <v>0</v>
      </c>
      <c r="G70" s="21">
        <f>ROUND(+E70*F70,2)</f>
        <v>0</v>
      </c>
      <c r="H70" s="92">
        <v>1</v>
      </c>
      <c r="I70" s="20">
        <v>0</v>
      </c>
      <c r="J70" s="27">
        <f>ROUND(+H70*I70,2)</f>
        <v>0</v>
      </c>
      <c r="K70" s="92">
        <v>1</v>
      </c>
      <c r="L70" s="20">
        <v>0</v>
      </c>
      <c r="M70" s="27">
        <f>ROUND(+K70*L70,2)</f>
        <v>0</v>
      </c>
      <c r="N70" s="92">
        <v>1</v>
      </c>
      <c r="O70" s="20">
        <v>0</v>
      </c>
      <c r="P70" s="27">
        <f>ROUND(+N70*O70,2)</f>
        <v>0</v>
      </c>
      <c r="Q70" s="92">
        <v>1</v>
      </c>
      <c r="R70" s="20">
        <v>0</v>
      </c>
      <c r="S70" s="21">
        <f>ROUND(+Q70*R70,2)</f>
        <v>0</v>
      </c>
    </row>
    <row r="71" spans="1:19" ht="30" customHeight="1" x14ac:dyDescent="0.25">
      <c r="A71" s="10">
        <v>10</v>
      </c>
      <c r="B71" s="149" t="s">
        <v>50</v>
      </c>
      <c r="C71" s="150"/>
      <c r="D71" s="11"/>
      <c r="E71" s="47"/>
      <c r="F71" s="13"/>
      <c r="G71" s="14"/>
      <c r="H71" s="12"/>
      <c r="I71" s="13"/>
      <c r="J71" s="11"/>
      <c r="K71" s="12"/>
      <c r="L71" s="13"/>
      <c r="M71" s="14"/>
      <c r="N71" s="12"/>
      <c r="O71" s="13"/>
      <c r="P71" s="14"/>
      <c r="Q71" s="12"/>
      <c r="R71" s="13"/>
      <c r="S71" s="14"/>
    </row>
    <row r="72" spans="1:19" ht="30" customHeight="1" x14ac:dyDescent="0.25">
      <c r="A72" s="49">
        <v>10.1</v>
      </c>
      <c r="B72" s="147" t="s">
        <v>69</v>
      </c>
      <c r="C72" s="148"/>
      <c r="D72" s="50" t="s">
        <v>12</v>
      </c>
      <c r="E72" s="51">
        <v>1</v>
      </c>
      <c r="F72" s="20">
        <v>0</v>
      </c>
      <c r="G72" s="21">
        <f t="shared" ref="G72" si="27">ROUND(+E72*F72,2)</f>
        <v>0</v>
      </c>
      <c r="H72" s="52">
        <v>1</v>
      </c>
      <c r="I72" s="136">
        <f t="shared" ref="I72" si="28">+F72</f>
        <v>0</v>
      </c>
      <c r="J72" s="27">
        <f>ROUND(+H72*I72,2)</f>
        <v>0</v>
      </c>
      <c r="K72" s="42">
        <v>1</v>
      </c>
      <c r="L72" s="136">
        <f t="shared" ref="L72" si="29">+F72</f>
        <v>0</v>
      </c>
      <c r="M72" s="27">
        <f>ROUND(+K72*L72,2)</f>
        <v>0</v>
      </c>
      <c r="N72" s="52">
        <v>1</v>
      </c>
      <c r="O72" s="136">
        <f t="shared" ref="O72" si="30">+F72</f>
        <v>0</v>
      </c>
      <c r="P72" s="27">
        <f>ROUND(+N72*O72,2)</f>
        <v>0</v>
      </c>
      <c r="Q72" s="42">
        <v>1</v>
      </c>
      <c r="R72" s="136">
        <f t="shared" ref="R72" si="31">+F72</f>
        <v>0</v>
      </c>
      <c r="S72" s="21">
        <f>ROUND(+Q72*R72,2)</f>
        <v>0</v>
      </c>
    </row>
    <row r="73" spans="1:19" s="59" customFormat="1" ht="6" customHeight="1" x14ac:dyDescent="0.25">
      <c r="A73" s="53"/>
      <c r="B73" s="153"/>
      <c r="C73" s="153"/>
      <c r="D73" s="54"/>
      <c r="E73" s="55"/>
      <c r="F73" s="56"/>
      <c r="G73" s="57"/>
      <c r="H73" s="58"/>
      <c r="I73" s="56"/>
      <c r="J73" s="54"/>
      <c r="K73" s="58"/>
      <c r="L73" s="56"/>
      <c r="M73" s="57"/>
      <c r="N73" s="58"/>
      <c r="O73" s="56"/>
      <c r="P73" s="57"/>
      <c r="Q73" s="58"/>
      <c r="R73" s="56"/>
      <c r="S73" s="57"/>
    </row>
    <row r="74" spans="1:19" ht="30" customHeight="1" x14ac:dyDescent="0.25">
      <c r="A74" s="170" t="s">
        <v>76</v>
      </c>
      <c r="B74" s="171"/>
      <c r="C74" s="171"/>
      <c r="D74" s="172"/>
      <c r="E74" s="145"/>
      <c r="F74" s="146"/>
      <c r="G74" s="98">
        <f>SUM(G60:G73)</f>
        <v>0</v>
      </c>
      <c r="H74" s="145"/>
      <c r="I74" s="146"/>
      <c r="J74" s="98">
        <f>SUM(J60:J73)</f>
        <v>0</v>
      </c>
      <c r="K74" s="145"/>
      <c r="L74" s="146"/>
      <c r="M74" s="98">
        <f>SUM(M60:M73)</f>
        <v>0</v>
      </c>
      <c r="N74" s="145"/>
      <c r="O74" s="146"/>
      <c r="P74" s="98">
        <f>SUM(P60:P73)</f>
        <v>0</v>
      </c>
      <c r="Q74" s="145"/>
      <c r="R74" s="146"/>
      <c r="S74" s="134">
        <f>SUM(S60:S73)</f>
        <v>0</v>
      </c>
    </row>
    <row r="75" spans="1:19" ht="24.75" customHeight="1" x14ac:dyDescent="0.25">
      <c r="A75" s="63"/>
      <c r="B75" s="64" t="s">
        <v>41</v>
      </c>
      <c r="C75" s="65"/>
      <c r="D75" s="50" t="s">
        <v>42</v>
      </c>
      <c r="E75" s="68"/>
      <c r="F75" s="69"/>
      <c r="G75" s="27">
        <f>+ROUND(+G74*$F48,2)</f>
        <v>0</v>
      </c>
      <c r="H75" s="68"/>
      <c r="I75" s="69"/>
      <c r="J75" s="27">
        <f>+ROUND(+J74*$F48,2)</f>
        <v>0</v>
      </c>
      <c r="K75" s="68"/>
      <c r="L75" s="69"/>
      <c r="M75" s="27">
        <f>+ROUND(+M74*$F48,2)</f>
        <v>0</v>
      </c>
      <c r="N75" s="68"/>
      <c r="O75" s="69"/>
      <c r="P75" s="27">
        <f>+ROUND(+P74*$F48,2)</f>
        <v>0</v>
      </c>
      <c r="Q75" s="68"/>
      <c r="R75" s="69"/>
      <c r="S75" s="21">
        <f>+ROUND(+S74*$F48,2)</f>
        <v>0</v>
      </c>
    </row>
    <row r="76" spans="1:19" ht="24.75" customHeight="1" thickBot="1" x14ac:dyDescent="0.3">
      <c r="A76" s="70"/>
      <c r="B76" s="71" t="s">
        <v>43</v>
      </c>
      <c r="C76" s="65"/>
      <c r="D76" s="50" t="s">
        <v>42</v>
      </c>
      <c r="E76" s="73"/>
      <c r="F76" s="74"/>
      <c r="G76" s="72">
        <f>+ROUND(+G74*$F49,2)</f>
        <v>0</v>
      </c>
      <c r="H76" s="73"/>
      <c r="I76" s="74"/>
      <c r="J76" s="72">
        <f>+ROUND(+J74*$F49,2)</f>
        <v>0</v>
      </c>
      <c r="K76" s="73"/>
      <c r="L76" s="74"/>
      <c r="M76" s="72">
        <f>+ROUND(+M74*$F49,2)</f>
        <v>0</v>
      </c>
      <c r="N76" s="73"/>
      <c r="O76" s="74"/>
      <c r="P76" s="72">
        <f>+ROUND(+P74*$F49,2)</f>
        <v>0</v>
      </c>
      <c r="Q76" s="73"/>
      <c r="R76" s="74"/>
      <c r="S76" s="75">
        <f>+ROUND(+S74*$F49,2)</f>
        <v>0</v>
      </c>
    </row>
    <row r="77" spans="1:19" ht="30" customHeight="1" thickTop="1" thickBot="1" x14ac:dyDescent="0.3">
      <c r="A77" s="170" t="s">
        <v>77</v>
      </c>
      <c r="B77" s="171"/>
      <c r="C77" s="171"/>
      <c r="D77" s="172"/>
      <c r="E77" s="154"/>
      <c r="F77" s="155"/>
      <c r="G77" s="77">
        <f>SUM(G74:G76)</f>
        <v>0</v>
      </c>
      <c r="H77" s="156"/>
      <c r="I77" s="155"/>
      <c r="J77" s="77">
        <f>SUM(J74:J76)</f>
        <v>0</v>
      </c>
      <c r="K77" s="156"/>
      <c r="L77" s="155"/>
      <c r="M77" s="77">
        <f>SUM(M74:M76)</f>
        <v>0</v>
      </c>
      <c r="N77" s="156"/>
      <c r="O77" s="155"/>
      <c r="P77" s="77">
        <f>SUM(P74:P76)</f>
        <v>0</v>
      </c>
      <c r="Q77" s="156"/>
      <c r="R77" s="155"/>
      <c r="S77" s="77">
        <f>SUM(S74:S76)</f>
        <v>0</v>
      </c>
    </row>
    <row r="78" spans="1:19" s="59" customFormat="1" ht="5.25" customHeight="1" thickTop="1" thickBot="1" x14ac:dyDescent="0.3">
      <c r="A78" s="94"/>
      <c r="B78" s="95"/>
      <c r="C78" s="95"/>
      <c r="D78" s="109"/>
      <c r="E78" s="96"/>
      <c r="F78" s="97"/>
      <c r="G78" s="110"/>
      <c r="H78" s="96"/>
      <c r="I78" s="97"/>
      <c r="J78" s="111"/>
      <c r="K78" s="96"/>
      <c r="L78" s="97"/>
      <c r="M78" s="111"/>
      <c r="N78" s="96"/>
      <c r="O78" s="97"/>
      <c r="P78" s="111"/>
      <c r="S78" s="111"/>
    </row>
    <row r="79" spans="1:19" ht="30" customHeight="1" thickBot="1" x14ac:dyDescent="0.3">
      <c r="A79" s="141" t="s">
        <v>79</v>
      </c>
      <c r="B79" s="14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51" t="s">
        <v>74</v>
      </c>
      <c r="O79" s="151"/>
      <c r="P79" s="152"/>
      <c r="Q79" s="163">
        <f>+G77+J77+M77+P77+S77</f>
        <v>0</v>
      </c>
      <c r="R79" s="164"/>
      <c r="S79" s="165"/>
    </row>
    <row r="80" spans="1:19" ht="30" customHeight="1" x14ac:dyDescent="0.25">
      <c r="A80" s="94"/>
      <c r="B80" s="95"/>
      <c r="C80" s="95"/>
      <c r="D80" s="94"/>
      <c r="E80" s="96"/>
      <c r="F80" s="97"/>
      <c r="G80" s="93"/>
      <c r="H80" s="96"/>
      <c r="I80" s="97"/>
      <c r="J80" s="93"/>
      <c r="K80" s="96"/>
      <c r="L80" s="97"/>
      <c r="M80" s="93"/>
      <c r="N80" s="107"/>
      <c r="O80" s="5"/>
      <c r="P80" s="99"/>
      <c r="Q80" s="108"/>
      <c r="R80" s="108"/>
      <c r="S80" s="133" t="s">
        <v>48</v>
      </c>
    </row>
    <row r="81" spans="1:19" ht="21" customHeight="1" x14ac:dyDescent="0.25">
      <c r="A81" s="118" t="s">
        <v>72</v>
      </c>
      <c r="B81" s="139" t="s">
        <v>81</v>
      </c>
      <c r="C81" s="139"/>
      <c r="D81" s="139"/>
      <c r="E81" s="129"/>
      <c r="F81" s="128"/>
      <c r="G81" s="130"/>
      <c r="H81" s="129"/>
      <c r="I81" s="128"/>
      <c r="J81" s="130"/>
      <c r="K81" s="129"/>
      <c r="L81" s="128"/>
      <c r="M81" s="130"/>
      <c r="N81" s="129"/>
      <c r="O81" s="128"/>
      <c r="P81" s="130"/>
      <c r="Q81" s="129"/>
      <c r="R81" s="128"/>
      <c r="S81" s="130"/>
    </row>
    <row r="82" spans="1:19" s="59" customFormat="1" ht="6" customHeight="1" x14ac:dyDescent="0.25">
      <c r="A82" s="115"/>
      <c r="B82" s="124"/>
      <c r="C82" s="125"/>
      <c r="D82" s="125"/>
      <c r="E82" s="131"/>
      <c r="F82" s="126"/>
      <c r="G82" s="127"/>
      <c r="H82" s="131"/>
      <c r="I82" s="126"/>
      <c r="J82" s="127"/>
      <c r="K82" s="131"/>
      <c r="L82" s="126"/>
      <c r="M82" s="127"/>
      <c r="N82" s="131"/>
      <c r="O82" s="126"/>
      <c r="P82" s="127"/>
      <c r="Q82" s="131"/>
      <c r="R82" s="126"/>
      <c r="S82" s="127"/>
    </row>
    <row r="83" spans="1:19" s="16" customFormat="1" ht="21" customHeight="1" x14ac:dyDescent="0.25">
      <c r="A83" s="10">
        <v>11</v>
      </c>
      <c r="B83" s="149" t="s">
        <v>10</v>
      </c>
      <c r="C83" s="150"/>
      <c r="D83" s="11"/>
      <c r="E83" s="12"/>
      <c r="F83" s="13"/>
      <c r="G83" s="14"/>
      <c r="H83" s="12"/>
      <c r="I83" s="11"/>
      <c r="J83" s="11"/>
      <c r="K83" s="12"/>
      <c r="L83" s="11"/>
      <c r="M83" s="15"/>
      <c r="N83" s="12"/>
      <c r="O83" s="11"/>
      <c r="P83" s="15"/>
      <c r="Q83" s="12"/>
      <c r="R83" s="11"/>
      <c r="S83" s="15"/>
    </row>
    <row r="84" spans="1:19" s="16" customFormat="1" ht="21" customHeight="1" x14ac:dyDescent="0.25">
      <c r="A84" s="17">
        <v>11.1</v>
      </c>
      <c r="B84" s="143" t="s">
        <v>11</v>
      </c>
      <c r="C84" s="144"/>
      <c r="D84" s="18" t="s">
        <v>12</v>
      </c>
      <c r="E84" s="19">
        <v>1</v>
      </c>
      <c r="F84" s="20">
        <v>0</v>
      </c>
      <c r="G84" s="21">
        <f>ROUND(+E84*F84,2)</f>
        <v>0</v>
      </c>
      <c r="H84" s="22"/>
      <c r="I84" s="23"/>
      <c r="J84" s="24"/>
      <c r="K84" s="22"/>
      <c r="L84" s="23"/>
      <c r="M84" s="24"/>
      <c r="N84" s="22"/>
      <c r="O84" s="23"/>
      <c r="P84" s="24"/>
      <c r="Q84" s="22"/>
      <c r="R84" s="23"/>
      <c r="S84" s="24"/>
    </row>
    <row r="85" spans="1:19" s="16" customFormat="1" ht="18.75" customHeight="1" x14ac:dyDescent="0.25">
      <c r="A85" s="17">
        <f>+A84+0.1</f>
        <v>11.2</v>
      </c>
      <c r="B85" s="143" t="s">
        <v>13</v>
      </c>
      <c r="C85" s="144"/>
      <c r="D85" s="18" t="s">
        <v>12</v>
      </c>
      <c r="E85" s="22"/>
      <c r="F85" s="25"/>
      <c r="G85" s="26"/>
      <c r="H85" s="19">
        <v>1</v>
      </c>
      <c r="I85" s="20">
        <v>0</v>
      </c>
      <c r="J85" s="27">
        <f>ROUND(+H85*I85,2)</f>
        <v>0</v>
      </c>
      <c r="K85" s="28"/>
      <c r="L85" s="29"/>
      <c r="M85" s="30"/>
      <c r="N85" s="28"/>
      <c r="O85" s="29"/>
      <c r="P85" s="30"/>
      <c r="Q85" s="28"/>
      <c r="R85" s="29"/>
      <c r="S85" s="30"/>
    </row>
    <row r="86" spans="1:19" s="16" customFormat="1" ht="19.5" customHeight="1" x14ac:dyDescent="0.25">
      <c r="A86" s="17">
        <f>+A85+0.1</f>
        <v>11.299999999999999</v>
      </c>
      <c r="B86" s="143" t="s">
        <v>14</v>
      </c>
      <c r="C86" s="144"/>
      <c r="D86" s="18" t="s">
        <v>12</v>
      </c>
      <c r="E86" s="28"/>
      <c r="F86" s="31"/>
      <c r="G86" s="32"/>
      <c r="H86" s="22"/>
      <c r="I86" s="23"/>
      <c r="J86" s="24"/>
      <c r="K86" s="19">
        <v>1</v>
      </c>
      <c r="L86" s="20">
        <v>0</v>
      </c>
      <c r="M86" s="27">
        <f>ROUND(+K86*L86,2)</f>
        <v>0</v>
      </c>
      <c r="N86" s="33"/>
      <c r="O86" s="34"/>
      <c r="P86" s="35"/>
      <c r="Q86" s="33"/>
      <c r="R86" s="34"/>
      <c r="S86" s="35"/>
    </row>
    <row r="87" spans="1:19" s="16" customFormat="1" ht="24" customHeight="1" x14ac:dyDescent="0.25">
      <c r="A87" s="17">
        <f>+A86+0.1</f>
        <v>11.399999999999999</v>
      </c>
      <c r="B87" s="143" t="s">
        <v>15</v>
      </c>
      <c r="C87" s="144"/>
      <c r="D87" s="18" t="s">
        <v>12</v>
      </c>
      <c r="E87" s="28"/>
      <c r="F87" s="31"/>
      <c r="G87" s="32"/>
      <c r="H87" s="28"/>
      <c r="I87" s="29"/>
      <c r="J87" s="30"/>
      <c r="K87" s="22"/>
      <c r="L87" s="36"/>
      <c r="M87" s="37"/>
      <c r="N87" s="19">
        <v>1</v>
      </c>
      <c r="O87" s="20">
        <v>0</v>
      </c>
      <c r="P87" s="27">
        <f>ROUND(+N87*O87,2)</f>
        <v>0</v>
      </c>
      <c r="Q87" s="33"/>
      <c r="R87" s="34"/>
      <c r="S87" s="35"/>
    </row>
    <row r="88" spans="1:19" s="16" customFormat="1" ht="20.25" customHeight="1" x14ac:dyDescent="0.25">
      <c r="A88" s="17">
        <f>+A87+0.1</f>
        <v>11.499999999999998</v>
      </c>
      <c r="B88" s="143" t="s">
        <v>16</v>
      </c>
      <c r="C88" s="144"/>
      <c r="D88" s="18" t="s">
        <v>12</v>
      </c>
      <c r="E88" s="28"/>
      <c r="F88" s="31"/>
      <c r="G88" s="32"/>
      <c r="H88" s="28"/>
      <c r="I88" s="29"/>
      <c r="J88" s="30"/>
      <c r="K88" s="28"/>
      <c r="L88" s="34"/>
      <c r="M88" s="35"/>
      <c r="N88" s="38"/>
      <c r="O88" s="36"/>
      <c r="P88" s="37"/>
      <c r="Q88" s="19">
        <v>1</v>
      </c>
      <c r="R88" s="20">
        <v>0</v>
      </c>
      <c r="S88" s="21">
        <f>ROUND(+Q88*R88,2)</f>
        <v>0</v>
      </c>
    </row>
    <row r="89" spans="1:19" ht="30" customHeight="1" x14ac:dyDescent="0.25">
      <c r="A89" s="10">
        <v>12</v>
      </c>
      <c r="B89" s="149" t="s">
        <v>52</v>
      </c>
      <c r="C89" s="150"/>
      <c r="D89" s="11"/>
      <c r="E89" s="12"/>
      <c r="F89" s="13"/>
      <c r="G89" s="14"/>
      <c r="H89" s="12"/>
      <c r="I89" s="11"/>
      <c r="J89" s="11"/>
      <c r="K89" s="12"/>
      <c r="L89" s="11"/>
      <c r="M89" s="15"/>
      <c r="N89" s="12"/>
      <c r="O89" s="11"/>
      <c r="P89" s="15"/>
      <c r="Q89" s="12"/>
      <c r="R89" s="11"/>
      <c r="S89" s="15"/>
    </row>
    <row r="90" spans="1:19" ht="22.5" customHeight="1" x14ac:dyDescent="0.25">
      <c r="A90" s="116">
        <f>+A89+0.1</f>
        <v>12.1</v>
      </c>
      <c r="B90" s="147" t="s">
        <v>53</v>
      </c>
      <c r="C90" s="148"/>
      <c r="D90" s="40" t="s">
        <v>12</v>
      </c>
      <c r="E90" s="41">
        <v>1</v>
      </c>
      <c r="F90" s="20">
        <v>0</v>
      </c>
      <c r="G90" s="21">
        <f>ROUND(+E90*F90,2)</f>
        <v>0</v>
      </c>
      <c r="H90" s="41">
        <v>1</v>
      </c>
      <c r="I90" s="20">
        <v>0</v>
      </c>
      <c r="J90" s="27">
        <f t="shared" ref="J90:J92" si="32">ROUND(+H90*I90,2)</f>
        <v>0</v>
      </c>
      <c r="K90" s="41">
        <v>1</v>
      </c>
      <c r="L90" s="136">
        <f>+F90</f>
        <v>0</v>
      </c>
      <c r="M90" s="27">
        <f t="shared" ref="M90" si="33">ROUND(+K90*L90,2)</f>
        <v>0</v>
      </c>
      <c r="N90" s="41">
        <v>1</v>
      </c>
      <c r="O90" s="136">
        <f>+F90</f>
        <v>0</v>
      </c>
      <c r="P90" s="27">
        <f>ROUND(+N90*O90,2)</f>
        <v>0</v>
      </c>
      <c r="Q90" s="41">
        <v>1</v>
      </c>
      <c r="R90" s="136">
        <f>+F90</f>
        <v>0</v>
      </c>
      <c r="S90" s="21">
        <f t="shared" ref="S90" si="34">ROUND(+Q90*R90,2)</f>
        <v>0</v>
      </c>
    </row>
    <row r="91" spans="1:19" ht="22.5" customHeight="1" x14ac:dyDescent="0.25">
      <c r="A91" s="117">
        <f>+A90+0.1</f>
        <v>12.2</v>
      </c>
      <c r="B91" s="147" t="s">
        <v>54</v>
      </c>
      <c r="C91" s="148"/>
      <c r="D91" s="40" t="s">
        <v>12</v>
      </c>
      <c r="E91" s="88"/>
      <c r="F91" s="89"/>
      <c r="G91" s="90"/>
      <c r="H91" s="41">
        <v>1</v>
      </c>
      <c r="I91" s="20">
        <v>0</v>
      </c>
      <c r="J91" s="27">
        <f t="shared" si="32"/>
        <v>0</v>
      </c>
      <c r="K91" s="88"/>
      <c r="L91" s="89"/>
      <c r="M91" s="90"/>
      <c r="N91" s="88"/>
      <c r="O91" s="89"/>
      <c r="P91" s="90"/>
      <c r="Q91" s="88"/>
      <c r="R91" s="89"/>
      <c r="S91" s="90"/>
    </row>
    <row r="92" spans="1:19" ht="22.5" customHeight="1" x14ac:dyDescent="0.25">
      <c r="A92" s="117">
        <f>+A91+0.1</f>
        <v>12.299999999999999</v>
      </c>
      <c r="B92" s="147" t="s">
        <v>82</v>
      </c>
      <c r="C92" s="148"/>
      <c r="D92" s="40" t="s">
        <v>12</v>
      </c>
      <c r="E92" s="41">
        <v>1</v>
      </c>
      <c r="F92" s="20">
        <v>0</v>
      </c>
      <c r="G92" s="21">
        <f t="shared" ref="G92" si="35">ROUND(+E92*F92,2)</f>
        <v>0</v>
      </c>
      <c r="H92" s="41">
        <v>1</v>
      </c>
      <c r="I92" s="20">
        <v>0</v>
      </c>
      <c r="J92" s="27">
        <f t="shared" si="32"/>
        <v>0</v>
      </c>
      <c r="K92" s="41">
        <v>1</v>
      </c>
      <c r="L92" s="136">
        <f t="shared" ref="L92" si="36">+F92</f>
        <v>0</v>
      </c>
      <c r="M92" s="27">
        <f t="shared" ref="M92" si="37">ROUND(+K92*L92,2)</f>
        <v>0</v>
      </c>
      <c r="N92" s="41">
        <v>1</v>
      </c>
      <c r="O92" s="136">
        <f t="shared" ref="O92" si="38">+F92</f>
        <v>0</v>
      </c>
      <c r="P92" s="27">
        <f t="shared" ref="P92" si="39">ROUND(+N92*O92,2)</f>
        <v>0</v>
      </c>
      <c r="Q92" s="41">
        <v>1</v>
      </c>
      <c r="R92" s="136">
        <f t="shared" ref="R92" si="40">+F92</f>
        <v>0</v>
      </c>
      <c r="S92" s="21">
        <f t="shared" ref="S92" si="41">ROUND(+Q92*R92,2)</f>
        <v>0</v>
      </c>
    </row>
    <row r="93" spans="1:19" ht="22.5" customHeight="1" x14ac:dyDescent="0.25">
      <c r="A93" s="117">
        <f>+A92+0.1</f>
        <v>12.399999999999999</v>
      </c>
      <c r="B93" s="147" t="s">
        <v>60</v>
      </c>
      <c r="C93" s="148"/>
      <c r="D93" s="40" t="s">
        <v>19</v>
      </c>
      <c r="E93" s="41">
        <v>1</v>
      </c>
      <c r="F93" s="20">
        <v>0</v>
      </c>
      <c r="G93" s="21">
        <f t="shared" ref="G93" si="42">ROUND(+E93*F93,2)</f>
        <v>0</v>
      </c>
      <c r="H93" s="42">
        <v>1</v>
      </c>
      <c r="I93" s="20">
        <v>0</v>
      </c>
      <c r="J93" s="27">
        <f t="shared" ref="J93" si="43">ROUND(+H93*I93,2)</f>
        <v>0</v>
      </c>
      <c r="K93" s="41">
        <v>1</v>
      </c>
      <c r="L93" s="20">
        <v>0</v>
      </c>
      <c r="M93" s="27">
        <f t="shared" ref="M93" si="44">ROUND(+K93*L93,2)</f>
        <v>0</v>
      </c>
      <c r="N93" s="41">
        <v>1</v>
      </c>
      <c r="O93" s="20">
        <v>0</v>
      </c>
      <c r="P93" s="27">
        <f t="shared" ref="P93" si="45">ROUND(+N93*O93,2)</f>
        <v>0</v>
      </c>
      <c r="Q93" s="41">
        <v>1</v>
      </c>
      <c r="R93" s="20">
        <v>0</v>
      </c>
      <c r="S93" s="21">
        <f t="shared" ref="S93" si="46">ROUND(+Q93*R93,2)</f>
        <v>0</v>
      </c>
    </row>
    <row r="94" spans="1:19" ht="21" customHeight="1" x14ac:dyDescent="0.25">
      <c r="A94" s="10">
        <v>13</v>
      </c>
      <c r="B94" s="149" t="s">
        <v>50</v>
      </c>
      <c r="C94" s="150"/>
      <c r="D94" s="11"/>
      <c r="E94" s="47"/>
      <c r="F94" s="13"/>
      <c r="G94" s="14"/>
      <c r="H94" s="12"/>
      <c r="I94" s="13"/>
      <c r="J94" s="11"/>
      <c r="K94" s="12"/>
      <c r="L94" s="13"/>
      <c r="M94" s="14"/>
      <c r="N94" s="12"/>
      <c r="O94" s="13"/>
      <c r="P94" s="14"/>
      <c r="Q94" s="12"/>
      <c r="R94" s="13"/>
      <c r="S94" s="14"/>
    </row>
    <row r="95" spans="1:19" ht="30" customHeight="1" x14ac:dyDescent="0.25">
      <c r="A95" s="49">
        <v>13.1</v>
      </c>
      <c r="B95" s="147" t="s">
        <v>70</v>
      </c>
      <c r="C95" s="148"/>
      <c r="D95" s="50" t="s">
        <v>12</v>
      </c>
      <c r="E95" s="51">
        <v>1</v>
      </c>
      <c r="F95" s="20">
        <v>0</v>
      </c>
      <c r="G95" s="21">
        <f t="shared" ref="G95" si="47">ROUND(+E95*F95,2)</f>
        <v>0</v>
      </c>
      <c r="H95" s="52">
        <v>1</v>
      </c>
      <c r="I95" s="136">
        <f t="shared" ref="I95" si="48">+F95</f>
        <v>0</v>
      </c>
      <c r="J95" s="27">
        <f>ROUND(+H95*I95,2)</f>
        <v>0</v>
      </c>
      <c r="K95" s="42">
        <v>1</v>
      </c>
      <c r="L95" s="136">
        <f t="shared" ref="L95" si="49">+F95</f>
        <v>0</v>
      </c>
      <c r="M95" s="27">
        <f>ROUND(+K95*L95,2)</f>
        <v>0</v>
      </c>
      <c r="N95" s="52">
        <v>1</v>
      </c>
      <c r="O95" s="136">
        <f t="shared" ref="O95" si="50">+F95</f>
        <v>0</v>
      </c>
      <c r="P95" s="27">
        <f>ROUND(+N95*O95,2)</f>
        <v>0</v>
      </c>
      <c r="Q95" s="42">
        <v>1</v>
      </c>
      <c r="R95" s="136">
        <f t="shared" ref="R95" si="51">+F95</f>
        <v>0</v>
      </c>
      <c r="S95" s="21">
        <f>ROUND(+Q95*R95,2)</f>
        <v>0</v>
      </c>
    </row>
    <row r="96" spans="1:19" s="59" customFormat="1" ht="6" customHeight="1" x14ac:dyDescent="0.25">
      <c r="A96" s="53"/>
      <c r="B96" s="153"/>
      <c r="C96" s="153"/>
      <c r="D96" s="54"/>
      <c r="E96" s="55"/>
      <c r="F96" s="56"/>
      <c r="G96" s="57"/>
      <c r="H96" s="58"/>
      <c r="I96" s="56"/>
      <c r="J96" s="54"/>
      <c r="K96" s="58"/>
      <c r="L96" s="56"/>
      <c r="M96" s="57"/>
      <c r="N96" s="58"/>
      <c r="O96" s="56"/>
      <c r="P96" s="57"/>
      <c r="Q96" s="58"/>
      <c r="R96" s="56"/>
      <c r="S96" s="57"/>
    </row>
    <row r="97" spans="1:19" ht="18.75" customHeight="1" x14ac:dyDescent="0.25">
      <c r="A97" s="170" t="s">
        <v>76</v>
      </c>
      <c r="B97" s="171"/>
      <c r="C97" s="171"/>
      <c r="D97" s="172"/>
      <c r="E97" s="145"/>
      <c r="F97" s="146"/>
      <c r="G97" s="98">
        <f>SUM(G84:G96)</f>
        <v>0</v>
      </c>
      <c r="H97" s="145"/>
      <c r="I97" s="146"/>
      <c r="J97" s="98">
        <f>SUM(J84:J96)</f>
        <v>0</v>
      </c>
      <c r="K97" s="145"/>
      <c r="L97" s="146"/>
      <c r="M97" s="98">
        <f>SUM(M84:M96)</f>
        <v>0</v>
      </c>
      <c r="N97" s="145"/>
      <c r="O97" s="146"/>
      <c r="P97" s="98">
        <f>SUM(P84:P96)</f>
        <v>0</v>
      </c>
      <c r="Q97" s="145"/>
      <c r="R97" s="146"/>
      <c r="S97" s="134">
        <f>SUM(S84:S96)</f>
        <v>0</v>
      </c>
    </row>
    <row r="98" spans="1:19" ht="24" customHeight="1" x14ac:dyDescent="0.25">
      <c r="A98" s="63"/>
      <c r="B98" s="64" t="s">
        <v>41</v>
      </c>
      <c r="C98" s="65"/>
      <c r="D98" s="50" t="s">
        <v>42</v>
      </c>
      <c r="E98" s="68"/>
      <c r="F98" s="69"/>
      <c r="G98" s="27">
        <f>+ROUND(+G97*$F48,2)</f>
        <v>0</v>
      </c>
      <c r="H98" s="68"/>
      <c r="I98" s="69"/>
      <c r="J98" s="27">
        <f>+ROUND(+J97*$F48,2)</f>
        <v>0</v>
      </c>
      <c r="K98" s="68"/>
      <c r="L98" s="69"/>
      <c r="M98" s="27">
        <f>+ROUND(+M97*$F48,2)</f>
        <v>0</v>
      </c>
      <c r="N98" s="68"/>
      <c r="O98" s="69"/>
      <c r="P98" s="27">
        <f>+ROUND(+P97*$F48,2)</f>
        <v>0</v>
      </c>
      <c r="Q98" s="68"/>
      <c r="R98" s="69"/>
      <c r="S98" s="21">
        <f>+ROUND(+S97*$F48,2)</f>
        <v>0</v>
      </c>
    </row>
    <row r="99" spans="1:19" ht="24.75" customHeight="1" thickBot="1" x14ac:dyDescent="0.3">
      <c r="A99" s="70"/>
      <c r="B99" s="71" t="s">
        <v>43</v>
      </c>
      <c r="C99" s="65"/>
      <c r="D99" s="50" t="s">
        <v>42</v>
      </c>
      <c r="E99" s="73"/>
      <c r="F99" s="74"/>
      <c r="G99" s="72">
        <f>+ROUND(+G97*$F49,2)</f>
        <v>0</v>
      </c>
      <c r="H99" s="73"/>
      <c r="I99" s="74"/>
      <c r="J99" s="72">
        <f>+ROUND(+J97*$F49,2)</f>
        <v>0</v>
      </c>
      <c r="K99" s="73"/>
      <c r="L99" s="74"/>
      <c r="M99" s="72">
        <f>+ROUND(+M97*$F49,2)</f>
        <v>0</v>
      </c>
      <c r="N99" s="73"/>
      <c r="O99" s="74"/>
      <c r="P99" s="72">
        <f>+ROUND(+P97*$F49,2)</f>
        <v>0</v>
      </c>
      <c r="Q99" s="73"/>
      <c r="R99" s="74"/>
      <c r="S99" s="75">
        <f>+ROUND(+S97*$F49,2)</f>
        <v>0</v>
      </c>
    </row>
    <row r="100" spans="1:19" ht="24" customHeight="1" thickTop="1" thickBot="1" x14ac:dyDescent="0.3">
      <c r="A100" s="170" t="s">
        <v>77</v>
      </c>
      <c r="B100" s="171"/>
      <c r="C100" s="171"/>
      <c r="D100" s="172"/>
      <c r="E100" s="156"/>
      <c r="F100" s="155"/>
      <c r="G100" s="77">
        <f>SUM(G97:G99)</f>
        <v>0</v>
      </c>
      <c r="H100" s="156"/>
      <c r="I100" s="155"/>
      <c r="J100" s="77">
        <f>SUM(J97:J99)</f>
        <v>0</v>
      </c>
      <c r="K100" s="156"/>
      <c r="L100" s="155"/>
      <c r="M100" s="77">
        <f>SUM(M97:M99)</f>
        <v>0</v>
      </c>
      <c r="N100" s="156"/>
      <c r="O100" s="155"/>
      <c r="P100" s="77">
        <f>SUM(P97:P99)</f>
        <v>0</v>
      </c>
      <c r="Q100" s="156"/>
      <c r="R100" s="155"/>
      <c r="S100" s="77">
        <f>SUM(S97:S99)</f>
        <v>0</v>
      </c>
    </row>
    <row r="101" spans="1:19" ht="6" customHeight="1" thickTop="1" thickBot="1" x14ac:dyDescent="0.3">
      <c r="A101" s="76"/>
      <c r="B101" s="64"/>
      <c r="C101" s="64"/>
      <c r="D101" s="76"/>
      <c r="E101" s="60"/>
      <c r="F101" s="78"/>
      <c r="G101" s="78"/>
      <c r="H101" s="60"/>
      <c r="I101" s="60"/>
      <c r="J101" s="60"/>
      <c r="K101" s="60"/>
      <c r="L101" s="60"/>
      <c r="M101" s="60"/>
      <c r="N101" s="60"/>
      <c r="O101" s="60"/>
      <c r="P101" s="60"/>
      <c r="Q101" s="79"/>
      <c r="R101" s="79"/>
      <c r="S101" s="79"/>
    </row>
    <row r="102" spans="1:19" ht="27" customHeight="1" thickBot="1" x14ac:dyDescent="0.3">
      <c r="A102" s="141" t="s">
        <v>68</v>
      </c>
      <c r="B102" s="142"/>
      <c r="C102" s="142"/>
      <c r="D102" s="142"/>
      <c r="E102" s="142"/>
      <c r="F102" s="142"/>
      <c r="G102" s="142"/>
      <c r="H102" s="142"/>
      <c r="I102" s="142"/>
      <c r="J102" s="142"/>
      <c r="K102" s="142"/>
      <c r="L102" s="142"/>
      <c r="M102" s="142"/>
      <c r="N102" s="151" t="s">
        <v>75</v>
      </c>
      <c r="O102" s="151"/>
      <c r="P102" s="152"/>
      <c r="Q102" s="160">
        <f>+G100+J100+M100+P100+S100</f>
        <v>0</v>
      </c>
      <c r="R102" s="161"/>
      <c r="S102" s="162"/>
    </row>
    <row r="103" spans="1:19" ht="15" customHeight="1" thickBot="1" x14ac:dyDescent="0.3">
      <c r="S103" s="135" t="s">
        <v>48</v>
      </c>
    </row>
    <row r="104" spans="1:19" ht="27.75" customHeight="1" thickBot="1" x14ac:dyDescent="0.3">
      <c r="A104" s="166" t="s">
        <v>80</v>
      </c>
      <c r="B104" s="167"/>
      <c r="C104" s="167"/>
      <c r="D104" s="167"/>
      <c r="E104" s="167"/>
      <c r="F104" s="167"/>
      <c r="G104" s="167"/>
      <c r="H104" s="167"/>
      <c r="I104" s="167"/>
      <c r="J104" s="167"/>
      <c r="K104" s="167"/>
      <c r="L104" s="167"/>
      <c r="M104" s="167"/>
      <c r="N104" s="167"/>
      <c r="O104" s="167"/>
      <c r="P104" s="168"/>
      <c r="Q104" s="157">
        <f>+Q52+Q79+Q102</f>
        <v>0</v>
      </c>
      <c r="R104" s="158"/>
      <c r="S104" s="159"/>
    </row>
    <row r="105" spans="1:19" ht="30" customHeight="1" x14ac:dyDescent="0.25">
      <c r="A105" s="16" t="s">
        <v>91</v>
      </c>
      <c r="B105" s="16"/>
      <c r="C105" s="16"/>
      <c r="D105" s="16"/>
      <c r="E105" s="16"/>
      <c r="F105" s="16"/>
      <c r="S105" s="135" t="s">
        <v>48</v>
      </c>
    </row>
    <row r="106" spans="1:19" x14ac:dyDescent="0.3">
      <c r="A106" s="193" t="s">
        <v>92</v>
      </c>
      <c r="B106" s="193"/>
      <c r="C106" s="193"/>
      <c r="D106" s="193"/>
      <c r="E106" s="193"/>
      <c r="F106" s="193"/>
    </row>
    <row r="107" spans="1:19" x14ac:dyDescent="0.3">
      <c r="A107" s="193" t="s">
        <v>93</v>
      </c>
      <c r="B107" s="193"/>
      <c r="C107" s="193"/>
      <c r="D107" s="193"/>
      <c r="E107" s="193"/>
      <c r="F107" s="193"/>
    </row>
    <row r="108" spans="1:19" x14ac:dyDescent="0.3">
      <c r="A108" s="193" t="s">
        <v>94</v>
      </c>
      <c r="B108" s="193"/>
      <c r="C108" s="193"/>
      <c r="D108" s="193"/>
      <c r="E108" s="193"/>
      <c r="F108" s="193"/>
    </row>
    <row r="109" spans="1:19" ht="9.75" customHeight="1" x14ac:dyDescent="0.3">
      <c r="A109" s="193"/>
      <c r="B109" s="193"/>
      <c r="C109" s="193"/>
      <c r="D109" s="193"/>
      <c r="E109" s="193"/>
      <c r="F109" s="193"/>
    </row>
    <row r="110" spans="1:19" x14ac:dyDescent="0.3">
      <c r="A110" s="193" t="s">
        <v>95</v>
      </c>
      <c r="B110" s="193"/>
      <c r="C110" s="193"/>
      <c r="D110" s="193"/>
      <c r="E110" s="193"/>
      <c r="F110" s="193"/>
    </row>
    <row r="111" spans="1:19" x14ac:dyDescent="0.3">
      <c r="A111" s="193" t="s">
        <v>96</v>
      </c>
      <c r="B111" s="193"/>
      <c r="C111" s="193"/>
      <c r="D111" s="193"/>
      <c r="E111" s="193"/>
      <c r="F111" s="193"/>
    </row>
    <row r="112" spans="1:19" x14ac:dyDescent="0.3">
      <c r="A112" s="193" t="s">
        <v>97</v>
      </c>
      <c r="B112" s="193"/>
      <c r="C112" s="193"/>
      <c r="D112" s="193"/>
      <c r="E112" s="193"/>
      <c r="F112" s="193"/>
    </row>
    <row r="113" spans="1:6" x14ac:dyDescent="0.3">
      <c r="A113" s="193" t="s">
        <v>98</v>
      </c>
      <c r="B113" s="193"/>
      <c r="C113" s="193"/>
      <c r="D113" s="193"/>
      <c r="E113" s="193"/>
      <c r="F113" s="193"/>
    </row>
    <row r="114" spans="1:6" x14ac:dyDescent="0.3">
      <c r="A114" s="193" t="s">
        <v>99</v>
      </c>
      <c r="B114" s="193"/>
      <c r="C114" s="193"/>
      <c r="D114" s="193"/>
      <c r="E114" s="193"/>
      <c r="F114" s="193"/>
    </row>
    <row r="115" spans="1:6" ht="9.75" customHeight="1" x14ac:dyDescent="0.25"/>
  </sheetData>
  <mergeCells count="126">
    <mergeCell ref="A3:B3"/>
    <mergeCell ref="A4:C4"/>
    <mergeCell ref="A6:M6"/>
    <mergeCell ref="A8:P8"/>
    <mergeCell ref="Q77:R77"/>
    <mergeCell ref="B93:C93"/>
    <mergeCell ref="Q100:R100"/>
    <mergeCell ref="B89:C89"/>
    <mergeCell ref="B90:C90"/>
    <mergeCell ref="B91:C91"/>
    <mergeCell ref="B92:C92"/>
    <mergeCell ref="B96:C96"/>
    <mergeCell ref="E97:F97"/>
    <mergeCell ref="H97:I97"/>
    <mergeCell ref="K97:L97"/>
    <mergeCell ref="N79:P79"/>
    <mergeCell ref="B32:C32"/>
    <mergeCell ref="B21:C21"/>
    <mergeCell ref="B11:C11"/>
    <mergeCell ref="B14:C14"/>
    <mergeCell ref="B15:C15"/>
    <mergeCell ref="B16:C16"/>
    <mergeCell ref="B17:C17"/>
    <mergeCell ref="B18:C18"/>
    <mergeCell ref="B19:C19"/>
    <mergeCell ref="B20:C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45:C45"/>
    <mergeCell ref="B12:D12"/>
    <mergeCell ref="A1:S1"/>
    <mergeCell ref="A5:S5"/>
    <mergeCell ref="A10:D10"/>
    <mergeCell ref="E10:G10"/>
    <mergeCell ref="H10:J10"/>
    <mergeCell ref="K10:M10"/>
    <mergeCell ref="N10:P10"/>
    <mergeCell ref="Q10:S10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33:C33"/>
    <mergeCell ref="B22:C22"/>
    <mergeCell ref="B46:C46"/>
    <mergeCell ref="B55:S55"/>
    <mergeCell ref="E47:F47"/>
    <mergeCell ref="H47:I47"/>
    <mergeCell ref="K47:L47"/>
    <mergeCell ref="N47:O47"/>
    <mergeCell ref="Q47:R47"/>
    <mergeCell ref="E50:F50"/>
    <mergeCell ref="H50:I50"/>
    <mergeCell ref="K50:L50"/>
    <mergeCell ref="N50:O50"/>
    <mergeCell ref="Q50:R50"/>
    <mergeCell ref="Q52:S52"/>
    <mergeCell ref="A47:D47"/>
    <mergeCell ref="A50:D50"/>
    <mergeCell ref="N52:P52"/>
    <mergeCell ref="Q104:S104"/>
    <mergeCell ref="Q102:S102"/>
    <mergeCell ref="B68:C68"/>
    <mergeCell ref="Q79:S79"/>
    <mergeCell ref="Q97:R97"/>
    <mergeCell ref="A104:P104"/>
    <mergeCell ref="B94:C94"/>
    <mergeCell ref="B95:C95"/>
    <mergeCell ref="B87:C87"/>
    <mergeCell ref="B88:C88"/>
    <mergeCell ref="B83:C83"/>
    <mergeCell ref="B84:C84"/>
    <mergeCell ref="B81:D81"/>
    <mergeCell ref="N97:O97"/>
    <mergeCell ref="B86:C86"/>
    <mergeCell ref="N74:O74"/>
    <mergeCell ref="Q74:R74"/>
    <mergeCell ref="N77:O77"/>
    <mergeCell ref="E100:F100"/>
    <mergeCell ref="H100:I100"/>
    <mergeCell ref="K100:L100"/>
    <mergeCell ref="N100:O100"/>
    <mergeCell ref="A74:D74"/>
    <mergeCell ref="A97:D97"/>
    <mergeCell ref="N102:P102"/>
    <mergeCell ref="A102:M102"/>
    <mergeCell ref="B64:C64"/>
    <mergeCell ref="B65:C65"/>
    <mergeCell ref="B66:C66"/>
    <mergeCell ref="B67:C67"/>
    <mergeCell ref="B73:C73"/>
    <mergeCell ref="H74:I74"/>
    <mergeCell ref="K74:L74"/>
    <mergeCell ref="E77:F77"/>
    <mergeCell ref="H77:I77"/>
    <mergeCell ref="K77:L77"/>
    <mergeCell ref="B71:C71"/>
    <mergeCell ref="B72:C72"/>
    <mergeCell ref="A77:D77"/>
    <mergeCell ref="A100:D100"/>
    <mergeCell ref="B57:D57"/>
    <mergeCell ref="A52:M52"/>
    <mergeCell ref="A79:M79"/>
    <mergeCell ref="B60:C60"/>
    <mergeCell ref="B63:C63"/>
    <mergeCell ref="E74:F74"/>
    <mergeCell ref="B85:C85"/>
    <mergeCell ref="B69:C69"/>
    <mergeCell ref="B59:C59"/>
    <mergeCell ref="B70:C70"/>
    <mergeCell ref="B61:C61"/>
    <mergeCell ref="B62:C62"/>
  </mergeCells>
  <printOptions horizontalCentered="1"/>
  <pageMargins left="0.19685039370078741" right="0.19685039370078741" top="0.35433070866141736" bottom="0.55118110236220474" header="0.31496062992125984" footer="0.31496062992125984"/>
  <pageSetup paperSize="9" scale="63" fitToHeight="0" orientation="landscape" horizontalDpi="300" verticalDpi="300" r:id="rId1"/>
  <headerFooter>
    <oddFooter>&amp;C&amp;P de &amp;N</oddFooter>
  </headerFooter>
  <rowBreaks count="3" manualBreakCount="3">
    <brk id="35" max="18" man="1"/>
    <brk id="56" max="18" man="1"/>
    <brk id="80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"/>
  <sheetViews>
    <sheetView workbookViewId="0">
      <selection activeCell="J4" sqref="J4"/>
    </sheetView>
  </sheetViews>
  <sheetFormatPr baseColWidth="10" defaultRowHeight="15" x14ac:dyDescent="0.25"/>
  <sheetData>
    <row r="1" spans="2:10" ht="15.75" thickBot="1" x14ac:dyDescent="0.3"/>
    <row r="2" spans="2:10" ht="18.75" x14ac:dyDescent="0.3">
      <c r="B2" s="184" t="s">
        <v>64</v>
      </c>
      <c r="C2" s="185"/>
      <c r="D2" s="185"/>
      <c r="E2" s="185"/>
      <c r="F2" s="185"/>
      <c r="G2" s="185"/>
      <c r="H2" s="185"/>
      <c r="I2" s="185"/>
      <c r="J2" s="186"/>
    </row>
    <row r="3" spans="2:10" s="106" customFormat="1" ht="20.25" customHeight="1" x14ac:dyDescent="0.25">
      <c r="B3" s="103" t="s">
        <v>61</v>
      </c>
      <c r="C3" s="103" t="s">
        <v>62</v>
      </c>
      <c r="D3" s="103" t="s">
        <v>63</v>
      </c>
      <c r="E3" s="104" t="s">
        <v>9</v>
      </c>
      <c r="F3" s="105" t="s">
        <v>0</v>
      </c>
      <c r="G3" s="105" t="s">
        <v>1</v>
      </c>
      <c r="H3" s="105" t="s">
        <v>2</v>
      </c>
      <c r="I3" s="105" t="s">
        <v>3</v>
      </c>
      <c r="J3" s="105" t="s">
        <v>4</v>
      </c>
    </row>
    <row r="4" spans="2:10" ht="20.25" customHeight="1" x14ac:dyDescent="0.25">
      <c r="B4" s="100">
        <v>1</v>
      </c>
      <c r="C4" s="100">
        <v>1.5</v>
      </c>
      <c r="D4" s="100">
        <v>2</v>
      </c>
      <c r="E4" s="101">
        <v>340</v>
      </c>
      <c r="F4" s="101">
        <f>+E4*D6</f>
        <v>1700</v>
      </c>
      <c r="G4" s="101">
        <f>+E4*D7</f>
        <v>2040</v>
      </c>
      <c r="H4" s="101">
        <f>+B4*E4</f>
        <v>340</v>
      </c>
      <c r="I4" s="101">
        <f>+D5*E4</f>
        <v>1020</v>
      </c>
      <c r="J4" s="101">
        <f>+B4*H4</f>
        <v>340</v>
      </c>
    </row>
    <row r="5" spans="2:10" x14ac:dyDescent="0.25">
      <c r="B5" s="100">
        <v>2</v>
      </c>
      <c r="C5" s="100">
        <f>+B5*C4</f>
        <v>3</v>
      </c>
      <c r="D5" s="100">
        <v>3</v>
      </c>
      <c r="E5" s="101">
        <v>340</v>
      </c>
      <c r="F5" s="102"/>
      <c r="G5" s="102"/>
      <c r="H5" s="102"/>
      <c r="I5" s="102"/>
      <c r="J5" s="102"/>
    </row>
    <row r="6" spans="2:10" x14ac:dyDescent="0.25">
      <c r="B6" s="100">
        <v>3</v>
      </c>
      <c r="C6" s="100">
        <f>+B6*C4</f>
        <v>4.5</v>
      </c>
      <c r="D6" s="100">
        <v>5</v>
      </c>
      <c r="E6" s="101">
        <v>340</v>
      </c>
      <c r="F6" s="102"/>
      <c r="G6" s="102"/>
      <c r="H6" s="102"/>
      <c r="I6" s="102"/>
      <c r="J6" s="102"/>
    </row>
    <row r="7" spans="2:10" x14ac:dyDescent="0.25">
      <c r="B7" s="100">
        <v>4</v>
      </c>
      <c r="C7" s="100">
        <f>+B7*C4</f>
        <v>6</v>
      </c>
      <c r="D7" s="100">
        <v>6</v>
      </c>
      <c r="E7" s="101">
        <v>340</v>
      </c>
      <c r="F7" s="102"/>
      <c r="G7" s="102"/>
      <c r="H7" s="102"/>
      <c r="I7" s="102"/>
      <c r="J7" s="102"/>
    </row>
  </sheetData>
  <mergeCells count="1">
    <mergeCell ref="B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Costo Estimado_SCI-GG.EE</vt:lpstr>
      <vt:lpstr>Hoja1</vt:lpstr>
      <vt:lpstr>'Costo Estimado_SCI-GG.EE'!Área_de_impresión</vt:lpstr>
      <vt:lpstr>'Costo Estimado_SCI-GG.EE'!Títulos_a_imprimir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Rosa Alicia Ortiz Meza</cp:lastModifiedBy>
  <cp:lastPrinted>2020-02-25T21:09:34Z</cp:lastPrinted>
  <dcterms:created xsi:type="dcterms:W3CDTF">2020-01-21T20:20:40Z</dcterms:created>
  <dcterms:modified xsi:type="dcterms:W3CDTF">2020-02-25T21:11:38Z</dcterms:modified>
</cp:coreProperties>
</file>