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-vsilvestre\Desktop\"/>
    </mc:Choice>
  </mc:AlternateContent>
  <bookViews>
    <workbookView xWindow="0" yWindow="0" windowWidth="19200" windowHeight="11370"/>
  </bookViews>
  <sheets>
    <sheet name="RESUMEN" sheetId="15" r:id="rId1"/>
    <sheet name="DOCUMENTACIÓN PRELIMINAR" sheetId="1" r:id="rId2"/>
    <sheet name="TRABAJOS PRELIMINARES" sheetId="2" r:id="rId3"/>
    <sheet name="ISLAS DE DESPACHO" sheetId="3" r:id="rId4"/>
    <sheet name="BOMBAS PARA COMBUSTIBLES" sheetId="4" r:id="rId5"/>
    <sheet name="BOMBAS PARA ALCOHOL CARBURANTE" sheetId="5" r:id="rId6"/>
    <sheet name="SUBESTACIÓN ELÉCTRICA" sheetId="6" r:id="rId7"/>
    <sheet name="RACK DE TUBERÍAS" sheetId="7" r:id="rId8"/>
    <sheet name="CANALIZACIONES ELÉCTRICAS" sheetId="8" r:id="rId9"/>
    <sheet name="SISTEMA DE ADITIVACIÓN" sheetId="9" r:id="rId10"/>
    <sheet name="BALANZAS" sheetId="10" r:id="rId11"/>
    <sheet name="SISTEMA CONTRAINCENDIO" sheetId="11" r:id="rId12"/>
    <sheet name="PUENTES DE INSPECCIÓN Y FISCALI" sheetId="12" r:id="rId13"/>
    <sheet name="SISTEMA DE REC. DE VAPORES" sheetId="13" r:id="rId14"/>
    <sheet name="DRENAJE OLEOSO" sheetId="14" r:id="rId1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4" l="1"/>
  <c r="H34" i="14"/>
  <c r="H35" i="14" s="1"/>
  <c r="H32" i="14"/>
  <c r="H33" i="14"/>
  <c r="H31" i="14"/>
  <c r="H30" i="14"/>
  <c r="H21" i="14"/>
  <c r="H22" i="14"/>
  <c r="H20" i="14"/>
  <c r="H12" i="14"/>
  <c r="H13" i="14"/>
  <c r="H14" i="14"/>
  <c r="H15" i="14"/>
  <c r="H16" i="14"/>
  <c r="H11" i="14"/>
  <c r="H18" i="14"/>
  <c r="H9" i="14"/>
  <c r="H115" i="13"/>
  <c r="H112" i="13"/>
  <c r="H113" i="13" s="1"/>
  <c r="H111" i="13"/>
  <c r="H110" i="13"/>
  <c r="H109" i="13"/>
  <c r="H103" i="13"/>
  <c r="H104" i="13"/>
  <c r="H105" i="13"/>
  <c r="H69" i="13" s="1"/>
  <c r="H106" i="13"/>
  <c r="H107" i="13"/>
  <c r="H102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88" i="13"/>
  <c r="H89" i="13"/>
  <c r="H90" i="13"/>
  <c r="H91" i="13"/>
  <c r="H92" i="13"/>
  <c r="H93" i="13"/>
  <c r="H94" i="13"/>
  <c r="H95" i="13"/>
  <c r="H96" i="13"/>
  <c r="H97" i="13"/>
  <c r="H98" i="13"/>
  <c r="H99" i="13"/>
  <c r="H100" i="13"/>
  <c r="H70" i="13"/>
  <c r="H55" i="13"/>
  <c r="H60" i="13"/>
  <c r="H61" i="13"/>
  <c r="H57" i="13"/>
  <c r="H58" i="13"/>
  <c r="H56" i="13"/>
  <c r="H52" i="13"/>
  <c r="H53" i="13"/>
  <c r="H51" i="13"/>
  <c r="H48" i="13"/>
  <c r="H49" i="13"/>
  <c r="H47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21" i="13"/>
  <c r="H19" i="13"/>
  <c r="H11" i="13"/>
  <c r="H12" i="13"/>
  <c r="H13" i="13"/>
  <c r="H14" i="13"/>
  <c r="H15" i="13"/>
  <c r="H16" i="13"/>
  <c r="H17" i="13"/>
  <c r="H10" i="13"/>
  <c r="H8" i="13"/>
  <c r="H77" i="12"/>
  <c r="H74" i="12"/>
  <c r="H75" i="12" s="1"/>
  <c r="H52" i="12"/>
  <c r="H71" i="12"/>
  <c r="H72" i="12"/>
  <c r="H73" i="12"/>
  <c r="H70" i="12"/>
  <c r="H69" i="12"/>
  <c r="H61" i="12"/>
  <c r="H62" i="12"/>
  <c r="H63" i="12"/>
  <c r="H64" i="12"/>
  <c r="H65" i="12"/>
  <c r="H66" i="12"/>
  <c r="H67" i="12"/>
  <c r="H60" i="12"/>
  <c r="H59" i="12"/>
  <c r="H51" i="12"/>
  <c r="H50" i="12"/>
  <c r="H46" i="12"/>
  <c r="H47" i="12"/>
  <c r="H48" i="12"/>
  <c r="H45" i="12"/>
  <c r="H44" i="12"/>
  <c r="H37" i="12"/>
  <c r="H38" i="12"/>
  <c r="H39" i="12"/>
  <c r="H40" i="12"/>
  <c r="H41" i="12"/>
  <c r="H42" i="12"/>
  <c r="H36" i="12"/>
  <c r="H35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18" i="12"/>
  <c r="H17" i="12"/>
  <c r="H16" i="12"/>
  <c r="H11" i="12"/>
  <c r="H12" i="12"/>
  <c r="H13" i="12"/>
  <c r="H14" i="12"/>
  <c r="H9" i="12" s="1"/>
  <c r="H15" i="12"/>
  <c r="H10" i="12"/>
  <c r="G106" i="11"/>
  <c r="G103" i="11"/>
  <c r="G104" i="11" s="1"/>
  <c r="G95" i="11"/>
  <c r="G96" i="11"/>
  <c r="G97" i="11"/>
  <c r="G98" i="11"/>
  <c r="G99" i="11"/>
  <c r="G100" i="11"/>
  <c r="G101" i="11"/>
  <c r="G102" i="11"/>
  <c r="G94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76" i="11"/>
  <c r="G73" i="11"/>
  <c r="G72" i="11"/>
  <c r="G70" i="11"/>
  <c r="G62" i="11"/>
  <c r="G61" i="11"/>
  <c r="G59" i="11"/>
  <c r="G58" i="11"/>
  <c r="G56" i="11"/>
  <c r="G55" i="11"/>
  <c r="G45" i="11"/>
  <c r="G46" i="11"/>
  <c r="G47" i="11"/>
  <c r="G48" i="11"/>
  <c r="G49" i="11"/>
  <c r="G50" i="11"/>
  <c r="G51" i="11"/>
  <c r="G52" i="11"/>
  <c r="G53" i="11"/>
  <c r="G44" i="11"/>
  <c r="G4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23" i="11"/>
  <c r="G21" i="11"/>
  <c r="G11" i="11"/>
  <c r="G12" i="11"/>
  <c r="G13" i="11"/>
  <c r="G14" i="11"/>
  <c r="G15" i="11"/>
  <c r="G16" i="11"/>
  <c r="G17" i="11"/>
  <c r="G18" i="11"/>
  <c r="G19" i="11"/>
  <c r="G10" i="11"/>
  <c r="G8" i="11"/>
  <c r="H33" i="10"/>
  <c r="H30" i="10"/>
  <c r="H31" i="10" s="1"/>
  <c r="H29" i="10"/>
  <c r="H28" i="10"/>
  <c r="H27" i="10"/>
  <c r="H19" i="10"/>
  <c r="H18" i="10"/>
  <c r="H17" i="10"/>
  <c r="H15" i="10"/>
  <c r="H11" i="10"/>
  <c r="H12" i="10"/>
  <c r="H13" i="10"/>
  <c r="H10" i="10"/>
  <c r="H8" i="10"/>
  <c r="H20" i="10" s="1"/>
  <c r="H138" i="9"/>
  <c r="H135" i="9"/>
  <c r="H136" i="9" s="1"/>
  <c r="H134" i="9"/>
  <c r="H133" i="9"/>
  <c r="H130" i="9"/>
  <c r="H131" i="9"/>
  <c r="H129" i="9"/>
  <c r="H127" i="9"/>
  <c r="H125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89" i="9"/>
  <c r="H87" i="9"/>
  <c r="H86" i="9"/>
  <c r="H84" i="9"/>
  <c r="H77" i="9"/>
  <c r="H76" i="9"/>
  <c r="H74" i="9"/>
  <c r="H73" i="9"/>
  <c r="H71" i="9"/>
  <c r="H70" i="9"/>
  <c r="H67" i="9"/>
  <c r="H68" i="9"/>
  <c r="H66" i="9"/>
  <c r="H64" i="9"/>
  <c r="H63" i="9"/>
  <c r="H61" i="9"/>
  <c r="H59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22" i="9"/>
  <c r="H11" i="9"/>
  <c r="H12" i="9"/>
  <c r="H13" i="9"/>
  <c r="H14" i="9"/>
  <c r="H15" i="9"/>
  <c r="H16" i="9"/>
  <c r="H17" i="9"/>
  <c r="H18" i="9"/>
  <c r="H10" i="9"/>
  <c r="H20" i="9"/>
  <c r="H8" i="9"/>
  <c r="H65" i="8"/>
  <c r="H62" i="8"/>
  <c r="H63" i="8" s="1"/>
  <c r="H61" i="8"/>
  <c r="H59" i="8"/>
  <c r="H57" i="8"/>
  <c r="H55" i="8"/>
  <c r="H52" i="8"/>
  <c r="H43" i="8"/>
  <c r="H42" i="8"/>
  <c r="H40" i="8"/>
  <c r="H39" i="8"/>
  <c r="H37" i="8"/>
  <c r="H35" i="8"/>
  <c r="H31" i="8"/>
  <c r="H29" i="8"/>
  <c r="H33" i="8"/>
  <c r="H26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11" i="8"/>
  <c r="H9" i="8"/>
  <c r="H175" i="7"/>
  <c r="H172" i="7"/>
  <c r="H173" i="7" s="1"/>
  <c r="H171" i="7"/>
  <c r="H170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22" i="7"/>
  <c r="H120" i="7"/>
  <c r="H113" i="7"/>
  <c r="H111" i="7"/>
  <c r="H108" i="7"/>
  <c r="H61" i="7"/>
  <c r="H58" i="7" s="1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60" i="7"/>
  <c r="H54" i="7"/>
  <c r="H55" i="7"/>
  <c r="H56" i="7"/>
  <c r="H53" i="7"/>
  <c r="H49" i="7"/>
  <c r="H50" i="7"/>
  <c r="H51" i="7"/>
  <c r="H48" i="7"/>
  <c r="H43" i="7"/>
  <c r="H44" i="7"/>
  <c r="H45" i="7"/>
  <c r="H46" i="7"/>
  <c r="H42" i="7"/>
  <c r="H38" i="7"/>
  <c r="H39" i="7"/>
  <c r="H40" i="7"/>
  <c r="H37" i="7"/>
  <c r="H33" i="7"/>
  <c r="H34" i="7"/>
  <c r="H35" i="7"/>
  <c r="H32" i="7"/>
  <c r="H28" i="7"/>
  <c r="H29" i="7"/>
  <c r="H30" i="7"/>
  <c r="H27" i="7"/>
  <c r="H23" i="7"/>
  <c r="H24" i="7"/>
  <c r="H25" i="7"/>
  <c r="H22" i="7"/>
  <c r="H18" i="7"/>
  <c r="H19" i="7"/>
  <c r="H20" i="7"/>
  <c r="H17" i="7"/>
  <c r="H11" i="7"/>
  <c r="H12" i="7"/>
  <c r="H13" i="7"/>
  <c r="H14" i="7"/>
  <c r="H10" i="7"/>
  <c r="H8" i="7"/>
  <c r="H67" i="6"/>
  <c r="H64" i="6"/>
  <c r="H63" i="6"/>
  <c r="H62" i="6"/>
  <c r="H61" i="6"/>
  <c r="H48" i="6"/>
  <c r="H50" i="6"/>
  <c r="H51" i="6"/>
  <c r="H52" i="6"/>
  <c r="H53" i="6"/>
  <c r="H54" i="6"/>
  <c r="H55" i="6"/>
  <c r="H56" i="6"/>
  <c r="H57" i="6"/>
  <c r="H58" i="6"/>
  <c r="H59" i="6"/>
  <c r="H60" i="6"/>
  <c r="H49" i="6"/>
  <c r="H39" i="6"/>
  <c r="H36" i="6"/>
  <c r="H33" i="6"/>
  <c r="H23" i="6"/>
  <c r="H40" i="6"/>
  <c r="H37" i="6"/>
  <c r="H34" i="6"/>
  <c r="H31" i="6"/>
  <c r="H30" i="6"/>
  <c r="H28" i="6"/>
  <c r="H27" i="6"/>
  <c r="H25" i="6"/>
  <c r="H11" i="6"/>
  <c r="H12" i="6"/>
  <c r="H13" i="6"/>
  <c r="H14" i="6"/>
  <c r="H15" i="6"/>
  <c r="H16" i="6"/>
  <c r="H17" i="6"/>
  <c r="H18" i="6"/>
  <c r="H19" i="6"/>
  <c r="H20" i="6"/>
  <c r="H21" i="6"/>
  <c r="H10" i="6"/>
  <c r="H9" i="6"/>
  <c r="K117" i="5"/>
  <c r="K114" i="5"/>
  <c r="K115" i="5" s="1"/>
  <c r="K112" i="5"/>
  <c r="K113" i="5"/>
  <c r="K111" i="5"/>
  <c r="K109" i="5"/>
  <c r="K108" i="5"/>
  <c r="K104" i="5"/>
  <c r="K105" i="5"/>
  <c r="K106" i="5"/>
  <c r="K103" i="5"/>
  <c r="K101" i="5"/>
  <c r="K79" i="5"/>
  <c r="K80" i="5"/>
  <c r="K81" i="5"/>
  <c r="K82" i="5"/>
  <c r="K77" i="5" s="1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78" i="5"/>
  <c r="K76" i="5"/>
  <c r="K75" i="5"/>
  <c r="K67" i="5"/>
  <c r="K66" i="5"/>
  <c r="K63" i="5"/>
  <c r="K64" i="5"/>
  <c r="K61" i="5"/>
  <c r="K60" i="5"/>
  <c r="K57" i="5"/>
  <c r="K58" i="5"/>
  <c r="K56" i="5"/>
  <c r="K53" i="5"/>
  <c r="K54" i="5"/>
  <c r="K52" i="5"/>
  <c r="K50" i="5"/>
  <c r="K48" i="5"/>
  <c r="K24" i="5"/>
  <c r="K25" i="5"/>
  <c r="K26" i="5"/>
  <c r="K27" i="5"/>
  <c r="K21" i="5" s="1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23" i="5"/>
  <c r="K11" i="5"/>
  <c r="K8" i="5" s="1"/>
  <c r="K12" i="5"/>
  <c r="K13" i="5"/>
  <c r="K14" i="5"/>
  <c r="K15" i="5"/>
  <c r="K16" i="5"/>
  <c r="K17" i="5"/>
  <c r="K18" i="5"/>
  <c r="K19" i="5"/>
  <c r="K10" i="5"/>
  <c r="H114" i="4"/>
  <c r="H113" i="4"/>
  <c r="H112" i="4"/>
  <c r="H110" i="4"/>
  <c r="H109" i="4"/>
  <c r="H107" i="4"/>
  <c r="H108" i="4"/>
  <c r="H106" i="4"/>
  <c r="H104" i="4"/>
  <c r="H103" i="4"/>
  <c r="H99" i="4"/>
  <c r="H100" i="4"/>
  <c r="H101" i="4"/>
  <c r="H98" i="4"/>
  <c r="H9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76" i="4"/>
  <c r="H75" i="4"/>
  <c r="H73" i="4"/>
  <c r="H74" i="4"/>
  <c r="H64" i="4"/>
  <c r="H63" i="4"/>
  <c r="H61" i="4"/>
  <c r="H60" i="4"/>
  <c r="H58" i="4"/>
  <c r="H57" i="4"/>
  <c r="H55" i="4"/>
  <c r="H54" i="4"/>
  <c r="H53" i="4"/>
  <c r="H51" i="4"/>
  <c r="H50" i="4"/>
  <c r="H49" i="4"/>
  <c r="H47" i="4"/>
  <c r="H45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23" i="4"/>
  <c r="H21" i="4"/>
  <c r="H11" i="4"/>
  <c r="H12" i="4"/>
  <c r="H13" i="4"/>
  <c r="H14" i="4"/>
  <c r="H15" i="4"/>
  <c r="H16" i="4"/>
  <c r="H17" i="4"/>
  <c r="H18" i="4"/>
  <c r="H19" i="4"/>
  <c r="H10" i="4"/>
  <c r="H8" i="4"/>
  <c r="H178" i="3"/>
  <c r="H175" i="3"/>
  <c r="H176" i="3" s="1"/>
  <c r="H169" i="3"/>
  <c r="H168" i="3"/>
  <c r="H167" i="3"/>
  <c r="H164" i="3"/>
  <c r="H165" i="3"/>
  <c r="H166" i="3"/>
  <c r="H163" i="3"/>
  <c r="H162" i="3"/>
  <c r="H157" i="3"/>
  <c r="H158" i="3"/>
  <c r="H159" i="3"/>
  <c r="H160" i="3"/>
  <c r="H161" i="3"/>
  <c r="H156" i="3"/>
  <c r="H155" i="3"/>
  <c r="H149" i="3"/>
  <c r="H150" i="3"/>
  <c r="H151" i="3"/>
  <c r="H152" i="3"/>
  <c r="H153" i="3"/>
  <c r="H154" i="3"/>
  <c r="H148" i="3"/>
  <c r="H147" i="3"/>
  <c r="H145" i="3"/>
  <c r="H144" i="3"/>
  <c r="H140" i="3"/>
  <c r="H141" i="3"/>
  <c r="H142" i="3"/>
  <c r="H143" i="3"/>
  <c r="H139" i="3"/>
  <c r="H138" i="3"/>
  <c r="H131" i="3"/>
  <c r="H132" i="3"/>
  <c r="H133" i="3"/>
  <c r="H134" i="3"/>
  <c r="H135" i="3"/>
  <c r="H136" i="3"/>
  <c r="H137" i="3"/>
  <c r="H130" i="3"/>
  <c r="H129" i="3"/>
  <c r="H119" i="3"/>
  <c r="H120" i="3"/>
  <c r="H121" i="3"/>
  <c r="H122" i="3"/>
  <c r="H123" i="3"/>
  <c r="H124" i="3"/>
  <c r="H125" i="3"/>
  <c r="H126" i="3"/>
  <c r="H127" i="3"/>
  <c r="H128" i="3"/>
  <c r="H118" i="3"/>
  <c r="H117" i="3"/>
  <c r="H108" i="3"/>
  <c r="H109" i="3"/>
  <c r="H110" i="3"/>
  <c r="H111" i="3"/>
  <c r="H112" i="3"/>
  <c r="H113" i="3"/>
  <c r="H114" i="3"/>
  <c r="H115" i="3"/>
  <c r="H116" i="3"/>
  <c r="H107" i="3"/>
  <c r="H106" i="3"/>
  <c r="H94" i="3"/>
  <c r="H97" i="3"/>
  <c r="H96" i="3"/>
  <c r="H93" i="3"/>
  <c r="H91" i="3"/>
  <c r="H90" i="3"/>
  <c r="H88" i="3"/>
  <c r="H86" i="3"/>
  <c r="H84" i="3"/>
  <c r="H82" i="3"/>
  <c r="H80" i="3"/>
  <c r="H79" i="3"/>
  <c r="H73" i="3"/>
  <c r="H74" i="3"/>
  <c r="H75" i="3"/>
  <c r="H76" i="3"/>
  <c r="H77" i="3"/>
  <c r="H78" i="3"/>
  <c r="H72" i="3"/>
  <c r="H71" i="3"/>
  <c r="H69" i="3"/>
  <c r="H68" i="3"/>
  <c r="H66" i="3"/>
  <c r="H65" i="3"/>
  <c r="H64" i="3"/>
  <c r="H63" i="3"/>
  <c r="H57" i="3"/>
  <c r="H58" i="3"/>
  <c r="H59" i="3"/>
  <c r="H60" i="3"/>
  <c r="H56" i="3"/>
  <c r="H55" i="3"/>
  <c r="H46" i="3"/>
  <c r="H48" i="3"/>
  <c r="H49" i="3"/>
  <c r="H50" i="3"/>
  <c r="H51" i="3"/>
  <c r="H52" i="3"/>
  <c r="H53" i="3"/>
  <c r="H54" i="3"/>
  <c r="H47" i="3"/>
  <c r="H36" i="3"/>
  <c r="H37" i="3"/>
  <c r="H38" i="3"/>
  <c r="H39" i="3"/>
  <c r="H40" i="3"/>
  <c r="H41" i="3"/>
  <c r="H42" i="3"/>
  <c r="H43" i="3"/>
  <c r="H44" i="3"/>
  <c r="H45" i="3"/>
  <c r="H35" i="3"/>
  <c r="H25" i="3"/>
  <c r="H26" i="3"/>
  <c r="H27" i="3"/>
  <c r="H28" i="3"/>
  <c r="H29" i="3"/>
  <c r="H30" i="3"/>
  <c r="H31" i="3"/>
  <c r="H32" i="3"/>
  <c r="H33" i="3"/>
  <c r="H24" i="3"/>
  <c r="H34" i="3"/>
  <c r="H21" i="3"/>
  <c r="H12" i="3"/>
  <c r="H13" i="3"/>
  <c r="H14" i="3"/>
  <c r="H15" i="3"/>
  <c r="H16" i="3"/>
  <c r="H17" i="3"/>
  <c r="H18" i="3"/>
  <c r="H19" i="3"/>
  <c r="H11" i="3"/>
  <c r="H10" i="3"/>
  <c r="H95" i="2"/>
  <c r="H88" i="2"/>
  <c r="H89" i="2"/>
  <c r="H90" i="2"/>
  <c r="H91" i="2"/>
  <c r="H87" i="2"/>
  <c r="H86" i="2"/>
  <c r="H92" i="2" s="1"/>
  <c r="H93" i="2" s="1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70" i="2"/>
  <c r="H69" i="2"/>
  <c r="H60" i="2"/>
  <c r="H54" i="2"/>
  <c r="H34" i="2"/>
  <c r="H20" i="2"/>
  <c r="H21" i="2"/>
  <c r="H61" i="2"/>
  <c r="H56" i="2"/>
  <c r="H57" i="2"/>
  <c r="H58" i="2"/>
  <c r="H5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35" i="2"/>
  <c r="H22" i="2"/>
  <c r="H23" i="2"/>
  <c r="H24" i="2"/>
  <c r="H25" i="2"/>
  <c r="H26" i="2"/>
  <c r="H27" i="2"/>
  <c r="H28" i="2"/>
  <c r="H29" i="2"/>
  <c r="H30" i="2"/>
  <c r="H31" i="2"/>
  <c r="H32" i="2"/>
  <c r="H10" i="2"/>
  <c r="H11" i="2"/>
  <c r="H12" i="2"/>
  <c r="H13" i="2"/>
  <c r="H14" i="2"/>
  <c r="H15" i="2"/>
  <c r="H16" i="2"/>
  <c r="H17" i="2"/>
  <c r="H18" i="2"/>
  <c r="H9" i="2"/>
  <c r="G13" i="1"/>
  <c r="G12" i="1"/>
  <c r="H39" i="14" l="1"/>
  <c r="H38" i="14"/>
  <c r="H23" i="14"/>
  <c r="H24" i="14" s="1"/>
  <c r="H116" i="13"/>
  <c r="H117" i="13" s="1"/>
  <c r="H62" i="13"/>
  <c r="H63" i="13" s="1"/>
  <c r="H78" i="12"/>
  <c r="H79" i="12" s="1"/>
  <c r="H53" i="12"/>
  <c r="H55" i="12" s="1"/>
  <c r="H54" i="12"/>
  <c r="G107" i="11"/>
  <c r="G108" i="11" s="1"/>
  <c r="G63" i="11"/>
  <c r="G65" i="11" s="1"/>
  <c r="H34" i="10"/>
  <c r="H35" i="10" s="1"/>
  <c r="H21" i="10"/>
  <c r="H22" i="10"/>
  <c r="H139" i="9"/>
  <c r="H140" i="9" s="1"/>
  <c r="H78" i="9"/>
  <c r="H80" i="9" s="1"/>
  <c r="H66" i="8"/>
  <c r="H67" i="8" s="1"/>
  <c r="H44" i="8"/>
  <c r="H46" i="8" s="1"/>
  <c r="H176" i="7"/>
  <c r="H177" i="7" s="1"/>
  <c r="H114" i="7"/>
  <c r="H115" i="7"/>
  <c r="H65" i="6"/>
  <c r="H68" i="6"/>
  <c r="H69" i="6" s="1"/>
  <c r="H41" i="6"/>
  <c r="H42" i="6" s="1"/>
  <c r="K118" i="5"/>
  <c r="K119" i="5" s="1"/>
  <c r="K68" i="5"/>
  <c r="K69" i="5" s="1"/>
  <c r="H65" i="4"/>
  <c r="H66" i="4" s="1"/>
  <c r="H179" i="3"/>
  <c r="H180" i="3" s="1"/>
  <c r="H98" i="3"/>
  <c r="H99" i="3" s="1"/>
  <c r="H8" i="2"/>
  <c r="H62" i="2" s="1"/>
  <c r="H64" i="2" s="1"/>
  <c r="H96" i="2"/>
  <c r="H97" i="2" s="1"/>
  <c r="H25" i="14" l="1"/>
  <c r="H26" i="14"/>
  <c r="H64" i="13"/>
  <c r="H65" i="13"/>
  <c r="G64" i="11"/>
  <c r="G66" i="11" s="1"/>
  <c r="H23" i="10"/>
  <c r="H79" i="9"/>
  <c r="H81" i="9" s="1"/>
  <c r="H45" i="8"/>
  <c r="H47" i="8" s="1"/>
  <c r="H116" i="7"/>
  <c r="H43" i="6"/>
  <c r="H44" i="6" s="1"/>
  <c r="K70" i="5"/>
  <c r="K71" i="5" s="1"/>
  <c r="H67" i="4"/>
  <c r="H68" i="4" s="1"/>
  <c r="H100" i="3"/>
  <c r="H101" i="3" s="1"/>
  <c r="H63" i="2"/>
  <c r="H65" i="2" s="1"/>
</calcChain>
</file>

<file path=xl/sharedStrings.xml><?xml version="1.0" encoding="utf-8"?>
<sst xmlns="http://schemas.openxmlformats.org/spreadsheetml/2006/main" count="3224" uniqueCount="1295">
  <si>
    <t>“DOCUMENTACION PRELIMINAR"</t>
  </si>
  <si>
    <t>Item</t>
  </si>
  <si>
    <t>Descripción</t>
  </si>
  <si>
    <t>Und</t>
  </si>
  <si>
    <t>Metrado</t>
  </si>
  <si>
    <t>Precio S/.</t>
  </si>
  <si>
    <t>Parcial S/.</t>
  </si>
  <si>
    <t>01.00.00</t>
  </si>
  <si>
    <t>ESTUDIOS, INGENIERÍA Y AUTORIZACIONES PRELIMINARES</t>
  </si>
  <si>
    <t>01.01.00</t>
  </si>
  <si>
    <t>ELABORACION DE INGENIERIA DE DETALLE (2%)</t>
  </si>
  <si>
    <t>GLB</t>
  </si>
  <si>
    <t>01.02.00</t>
  </si>
  <si>
    <t>ESTUDIO DE RIESGO</t>
  </si>
  <si>
    <t>01.03.00</t>
  </si>
  <si>
    <t>ESTUDIO PREVIOS (EIA, PMA, ETC.)</t>
  </si>
  <si>
    <t>01.04.00</t>
  </si>
  <si>
    <t>AUTORIZACIONES Y PERMISOS PARA INCIAR, DESARROLLAR Y CULMINAR LOS TRABAJOS DE CONSTRUCCIÓN DEL SERVICIO</t>
  </si>
  <si>
    <t>TOTAL COSTO DIRECTO S/:</t>
  </si>
  <si>
    <t>SUB TOTAL 1 S/:</t>
  </si>
  <si>
    <t>"TRABAJOS PRELIMINARES: MEJORAMIENTO DE LAS ISLAS DE DESPACHO"</t>
  </si>
  <si>
    <t>TRABAJOS PRELIMINARES</t>
  </si>
  <si>
    <t>01.00.02</t>
  </si>
  <si>
    <t>PERFORACIÓN DE MURO DE ÁREA ESTANCA</t>
  </si>
  <si>
    <t>UND</t>
  </si>
  <si>
    <t>01.00.03</t>
  </si>
  <si>
    <t>01.00.04</t>
  </si>
  <si>
    <t>REUBICACIÓN DE SEÑALIZACIÓN</t>
  </si>
  <si>
    <t>01.00.05</t>
  </si>
  <si>
    <t>DESMONTAJE DE ESCALERA DE ACCESO</t>
  </si>
  <si>
    <t>01.00.06</t>
  </si>
  <si>
    <t>DESMONTAJE DE BOMBA P-5A</t>
  </si>
  <si>
    <t>01.00.07</t>
  </si>
  <si>
    <t>DESMONTAJE DE SISTEMA DE PUESTA A TIERRA</t>
  </si>
  <si>
    <t>01.00.08</t>
  </si>
  <si>
    <t>DESMONTAJE DE BOMBA P-5</t>
  </si>
  <si>
    <t>01.00.09</t>
  </si>
  <si>
    <t>REUBICACIÓN DE ESTRUCTURAS VARIAS A NIVEL DE PISO</t>
  </si>
  <si>
    <t>01.00.10</t>
  </si>
  <si>
    <t>EXCAVACIÓN PARA INSTALACIÓN DE TUBERÍAS</t>
  </si>
  <si>
    <t>M3</t>
  </si>
  <si>
    <t>01.00.11</t>
  </si>
  <si>
    <t xml:space="preserve">DESMONTAJE DE LA ISLA N° 8 </t>
  </si>
  <si>
    <t>02.00.00</t>
  </si>
  <si>
    <t>TRABAJOS CIVILES</t>
  </si>
  <si>
    <t>02.00.01</t>
  </si>
  <si>
    <t>CORTE A NIVEL DE SUBRASANTE</t>
  </si>
  <si>
    <t>02.00.02</t>
  </si>
  <si>
    <t>DEMILICIÓN DE MUROS</t>
  </si>
  <si>
    <t>02.00.03</t>
  </si>
  <si>
    <t>COLUMNAS DE CONCRETO ARMADO</t>
  </si>
  <si>
    <t>02.00.04</t>
  </si>
  <si>
    <t>M2</t>
  </si>
  <si>
    <t>02.00.05</t>
  </si>
  <si>
    <t>CONFORMACION DE CAPA BASE (AFIRMADO)</t>
  </si>
  <si>
    <t>02.00.06</t>
  </si>
  <si>
    <t>ENCOFRADO/DESENCOFRADO</t>
  </si>
  <si>
    <t>02.00.07</t>
  </si>
  <si>
    <t xml:space="preserve">CONCRETO F'C= 210 KG/CM2 </t>
  </si>
  <si>
    <t>02.00.08</t>
  </si>
  <si>
    <t>HABILITACIÓN Y COLOCACIÓN DE ACERO</t>
  </si>
  <si>
    <t>KG</t>
  </si>
  <si>
    <t>02.00.09</t>
  </si>
  <si>
    <t>CURADO DE CONCRETO</t>
  </si>
  <si>
    <t>02.00.10</t>
  </si>
  <si>
    <t>ELIMINACION DE MATERIAL EXCEDENTE</t>
  </si>
  <si>
    <t>02.00.11</t>
  </si>
  <si>
    <t>REJILLA METALICA DE CANALETA</t>
  </si>
  <si>
    <t>M</t>
  </si>
  <si>
    <t>02.00.12</t>
  </si>
  <si>
    <t>SOLADO DE 2" F'C=100 KG/CM2</t>
  </si>
  <si>
    <t>03.00.00</t>
  </si>
  <si>
    <t>TRABAJOS METALMECÁNICOS</t>
  </si>
  <si>
    <t>03.00.01</t>
  </si>
  <si>
    <t>INSTALACIÓN DE TUBERÍA DE 8"Ø SCH.40 API 5L PSL1</t>
  </si>
  <si>
    <t>03.00.02</t>
  </si>
  <si>
    <t>INSTALACIÓN DE TUBERÍA DE 6"Ø SCH.40 API 5L PSL1</t>
  </si>
  <si>
    <t>03.00.03</t>
  </si>
  <si>
    <t>INSTALACIÓN DE ACCESORIOS DE ACERO DE 8" Ø (CODOS DE 45° Y 90°, TEES, TEES REDUCCIONES, BRIDAS WN / SLIP ON, REDUCCIONES EXCENTRICAS Y CONCENTRICAS, ENTRE OTROS)</t>
  </si>
  <si>
    <t>03.00.04</t>
  </si>
  <si>
    <t>03.00.05</t>
  </si>
  <si>
    <t>INSTALACIÓN DE ACCESORIOS DE ACERO DE 6" Ø (CODOS DE 45° Y 90°, TEES, TEES REDUCCIONES, BRIDAS WN / SLIP ON / CIEGAS, REDUCCIONES EXCENTRICAS Y CONCENTRICAS, ENTRE OTROS)</t>
  </si>
  <si>
    <t>03.00.06</t>
  </si>
  <si>
    <t>03.00.07</t>
  </si>
  <si>
    <t>INSTALACIÓN DEL SISTEMA DE ALIVIO (INCLUYE ARENADO Y PINTURA)</t>
  </si>
  <si>
    <t>03.00.08</t>
  </si>
  <si>
    <t>INSTALACIÓN DEL SISTEMA DE DRENAJE (INCLUYE ARENADO Y PINTURA)</t>
  </si>
  <si>
    <t>03.00.09</t>
  </si>
  <si>
    <t>INSTALACIÓN DEL SISTEMA DE VENTEO (INCLUYE ARENADO Y PINTURA)</t>
  </si>
  <si>
    <t>03.00.10</t>
  </si>
  <si>
    <t>INSTALACIÓN DE SOPORTE PARA TUBERÍA DE 8 Y 6"Ø</t>
  </si>
  <si>
    <t>03.00.11</t>
  </si>
  <si>
    <t>INSTALACIÓN DE BRAZO DE CARGA 6"Ø</t>
  </si>
  <si>
    <t>03.00.12</t>
  </si>
  <si>
    <t>INSTALACIÓN DE SOPORTE PARA TUBERÍA DE 6 "Ø</t>
  </si>
  <si>
    <t>03.00.13</t>
  </si>
  <si>
    <t>INSTALACIÓN DE PERNO DE ANCLAJE, 3/4” Ø X 0.80 M</t>
  </si>
  <si>
    <t>03.00.14</t>
  </si>
  <si>
    <t>INSTALACIÓN DE ESCALERA DE ACCESO</t>
  </si>
  <si>
    <t>03.00.15</t>
  </si>
  <si>
    <t>INSTALACIÓN DE DOS PORTONES DE ACCESO</t>
  </si>
  <si>
    <t>03.00.16</t>
  </si>
  <si>
    <t>INSTALACIÓN DE BOMBA PVP-5</t>
  </si>
  <si>
    <t>03.00.17</t>
  </si>
  <si>
    <t>MONTAJE DE ELECTROBOMBA P-5A</t>
  </si>
  <si>
    <t>03.00.18</t>
  </si>
  <si>
    <t>MONTAJE DE ELECTROBOMBA</t>
  </si>
  <si>
    <t>04.00.00</t>
  </si>
  <si>
    <t>TRABAJOS ELÉCTRICOS E ISTRUMENTACIÓN</t>
  </si>
  <si>
    <t>04.00.01</t>
  </si>
  <si>
    <t xml:space="preserve">INSTALACIÓN DE SISTEMA DE PUESTA A TIERRA </t>
  </si>
  <si>
    <t>04.00.02</t>
  </si>
  <si>
    <t>04.00.03</t>
  </si>
  <si>
    <t>INSTALACIÓN DE CABLE MULTICONDUCTOR TIPO XHHW-2 de 1 - 7/C 14 AWG + G, 600 V, CON AISLAMIENTO DE XLPE Y CUBIERTA EXTERIOR DE PVC, 90 °C.</t>
  </si>
  <si>
    <t>04.00.04</t>
  </si>
  <si>
    <t>INSTALACIÓN DE INSTRUMENTOS PARA MEDICIÓN DE LOS BRAZOS DE CARGA</t>
  </si>
  <si>
    <t>05.00.00</t>
  </si>
  <si>
    <t>DOSSIER DE CALIDAD Y EJECUCION DE BOMBAS DE DESPACHO</t>
  </si>
  <si>
    <t>05.00.01</t>
  </si>
  <si>
    <t>DOSSIER DE CALIDAD Y EJECUCION DE NUEVAS BOMBAS DE DESPACHO</t>
  </si>
  <si>
    <t>06.00.01</t>
  </si>
  <si>
    <t>SUMINISTRO DE TUBERÍA DE 8"Ø SCH.40 API 5L PSL1</t>
  </si>
  <si>
    <t>06.00.02</t>
  </si>
  <si>
    <t>SUMINISTRO DE TUBERÍA DE 6"Ø SCH.40 API 5L PSL1</t>
  </si>
  <si>
    <t>06.00.03</t>
  </si>
  <si>
    <t>SUMINISTRO DE ACCESORIOS DE ACERO DE 8"Ø (CODOS DE 45° Y 90°, TEES, TEES REDUCCIONES, BRIDAS WN / SLIP ON / CIEGAS, REDUCCIONES EXCENTRICAS Y CONCENTRICAS, ENTRE OTROS)</t>
  </si>
  <si>
    <t>06.00.04</t>
  </si>
  <si>
    <t xml:space="preserve">SUMINISTRO DE VÁLVULAS DE ACERO (CHECK,GLOBO, COMPUERTA, ENTRE OTROS) Y FILTROS TIPO CANASTILLA DE 8" Ø </t>
  </si>
  <si>
    <t>06.00.05</t>
  </si>
  <si>
    <t>SUMINISTRO DEACCESORIOS DE ACERO DE 6"Ø (CODOS DE 45° Y 90°, TEES, TEES REDUCCIONES, BRIDAS WN / SLIP ON / CIEGAS, REDUCCIONES EXCENTRICAS Y CONCENTRICAS, ENTRE OTROS)</t>
  </si>
  <si>
    <t>06.00.06</t>
  </si>
  <si>
    <t xml:space="preserve">SUMINISTRO DE VÁLVULAS DE ACERO (CHECK,GLOBO, COMPUERTA, ENTRE OTROS) Y FILTROS TIPO CANASTILLA DE 6" Ø </t>
  </si>
  <si>
    <t>06.00.07</t>
  </si>
  <si>
    <t>SUMINISTRO DE MATERIALES PARA SISTEMA DE ALIVIO</t>
  </si>
  <si>
    <t>06.00.08</t>
  </si>
  <si>
    <t>06.00.09</t>
  </si>
  <si>
    <t>SUMINISTRO DE MATERIALES PARA  SISTEMA DE VENTEO</t>
  </si>
  <si>
    <t>06.00.10</t>
  </si>
  <si>
    <t>SUMINISTRO DE SOPORTE PARA TUBERÍA DE 6" Ø</t>
  </si>
  <si>
    <t>06.00.11</t>
  </si>
  <si>
    <t>SUMINISTRO DE SOPORTE PARA TUBERÍA DE 8 Y 6"Ø</t>
  </si>
  <si>
    <t>06.00.12</t>
  </si>
  <si>
    <t>SUMINISTRO DE PLANCHAS DE ACERO PARA PORTONES DE ACCESO</t>
  </si>
  <si>
    <t>06.00.13</t>
  </si>
  <si>
    <t>SUMINISTRO DE ACERO PARA ESCALERA DE ACCESO</t>
  </si>
  <si>
    <t>06.00.14</t>
  </si>
  <si>
    <t>SUMINISTRO DE PERNO DE ANCLAJE, 3/4” Ø X 0.80 M</t>
  </si>
  <si>
    <t>06.00.15</t>
  </si>
  <si>
    <t>SUMINISTRO DE BRAZO DE CARGA 4"Ø, INCLUYE ACOPLADOR, MANGUERA, BREAKAWAY, SISTEMA DE MEDICIÓN Y DEMÁS ACCESORIOS,</t>
  </si>
  <si>
    <t>SUMINISTROS ELÉCTRICOS E ISTRUMENTACIÓN</t>
  </si>
  <si>
    <t>07.00.01</t>
  </si>
  <si>
    <t>SUMINISTRO SISTEMA DE PUESTA TIERRA</t>
  </si>
  <si>
    <t>07.00.02</t>
  </si>
  <si>
    <t>SUMINISTRO DE CABLE DE COBRE, PARA USO CON MOTORES DE 20 HP, 0,46 KV Y VARIADOR DE VELOCIDAD (DISTANCIA APROX. MOTOR-VARIADOR= 80 METROS)</t>
  </si>
  <si>
    <t>07.00.03</t>
  </si>
  <si>
    <t>SUMINISTRO DE CABLE MULTICONDUCTOR TIPO XHHW-2 O SIMILAR DE  1 - 7/C 14 AWG + G, 600 V, CON AISLAMIENTO DE  XLPE Y CUBIERTA EXTERIOR DE PVC, 90 °C.</t>
  </si>
  <si>
    <t>07.00.04</t>
  </si>
  <si>
    <t>SUMINISTRO DE TUBERIAS PVC, CONDUIT Y FITTING XP.</t>
  </si>
  <si>
    <t>07.00.05</t>
  </si>
  <si>
    <t>SUMINISTRO DE ACCESORIOS PARA LA MEDICIÓN DE BRAZOS DE CARGA</t>
  </si>
  <si>
    <t>REUBICACIÓN DE EXTINTOR N° 033</t>
  </si>
  <si>
    <t>PERFILADO Y COMPACTADO DE SUBRASANTE</t>
  </si>
  <si>
    <t xml:space="preserve">INSTALACIÓN DE VÁLVULAS DE ACERO (CHECK, GLOBO, COMPUERTA, ENTRE OTROS) Y FILTROS TIPO CANASTILLA DE 8" Ø </t>
  </si>
  <si>
    <t xml:space="preserve">INSTALACIÓN DE VÁLVULAS DE ACERO (CHECK, GLOBO, COMPUERTA, ENTRE OTROS) Y FILTROS TIPO CANASTILLA DE 6" Ø </t>
  </si>
  <si>
    <t>INSTALACIÓN DE CABLE DE COBRE TRIPOLAR TIPO XHHW-2 DE 3 - 1/C 250 MCM + G, 600 V, CON AISLAMIENTO DE XLPE Y CUBIERTA EXTERIOR DE PVC, 90 °C.</t>
  </si>
  <si>
    <t>SUMINISTROS METAMECÁNICOS</t>
  </si>
  <si>
    <t>06.00.00</t>
  </si>
  <si>
    <t>SUMINISTRO DE MATERIALES PARA SISTEMA DE DRENAJE</t>
  </si>
  <si>
    <t>07.00.00</t>
  </si>
  <si>
    <t>"ISLAS DE DESPACHO"</t>
  </si>
  <si>
    <t xml:space="preserve"> Precio S/. </t>
  </si>
  <si>
    <t xml:space="preserve"> Parcial S/. </t>
  </si>
  <si>
    <t>PLATAFORMAS DE DESPACHO Y ÀREA DE CARGA</t>
  </si>
  <si>
    <t>01.01.01</t>
  </si>
  <si>
    <t>01.01.02</t>
  </si>
  <si>
    <t>PERFIALDO Y COMPACTADO DE SUBRASANTE</t>
  </si>
  <si>
    <t>01.01.03</t>
  </si>
  <si>
    <t>01.01.04</t>
  </si>
  <si>
    <t>01.01.05</t>
  </si>
  <si>
    <t>01.01.06</t>
  </si>
  <si>
    <t>01.01.07</t>
  </si>
  <si>
    <t>01.01.08</t>
  </si>
  <si>
    <t>01.01.09</t>
  </si>
  <si>
    <t>02.01.00</t>
  </si>
  <si>
    <t>INSTALACIÓN DE ACCESORIOS Y EQUIPAMIENTO DE TRES ISLAS DE DESPACHO DE COMBUSTIBLES</t>
  </si>
  <si>
    <t>02.01.01</t>
  </si>
  <si>
    <t>TREN DE MEDICIÓN DE 4"Ø</t>
  </si>
  <si>
    <t>02.01.01.01</t>
  </si>
  <si>
    <t>INSTALACIÓN DE TUBERÍA DE 4"Ø SCH.40 API 5L PSL1</t>
  </si>
  <si>
    <t>02.01.01.02</t>
  </si>
  <si>
    <t>INSTALACIÓN DE CODO STD. 90ºx4"Ø ASTM A234</t>
  </si>
  <si>
    <t>02.01.01.03</t>
  </si>
  <si>
    <t>INSTALACIÓN DE BRIDA WN 4"Øx150# ASTM A105</t>
  </si>
  <si>
    <t>02.01.01.04</t>
  </si>
  <si>
    <t>INSTALACIÓN DE VÁLVULA DE BOLA 4"Øx150# ASTM A216</t>
  </si>
  <si>
    <t>02.01.01.05</t>
  </si>
  <si>
    <t>INSTALACIÓN DE VÁLVULA CHECK DE 4"Øx150# ASTM A216</t>
  </si>
  <si>
    <t>02.01.01.06</t>
  </si>
  <si>
    <t>INSTALACIÓN DE MEZCLADOR ESTÁTICO DE 4"Ø ASTM A53/304SS</t>
  </si>
  <si>
    <t>02.01.01.07</t>
  </si>
  <si>
    <t>INSTALACIÓN DE TEE RED. 4"x4"x2"Ø SCH.40 ASTM A234</t>
  </si>
  <si>
    <t>02.01.01.08</t>
  </si>
  <si>
    <t>INSTALACIÓN DE BRAZO DE CARGA 4"Ø</t>
  </si>
  <si>
    <t>02.01.01.09</t>
  </si>
  <si>
    <t>INSTALACIÓN DE VÁLVULA DE CONTROL ELECTROHIDRÁULICA</t>
  </si>
  <si>
    <t>02.01.01.10</t>
  </si>
  <si>
    <t>INSTALACIÓN DE PARKING GAUGE</t>
  </si>
  <si>
    <t>02.01.02</t>
  </si>
  <si>
    <t>TREN DE MEDICIÓN DE 2"Ø</t>
  </si>
  <si>
    <t>02.01.02.01</t>
  </si>
  <si>
    <t>02.01.02.02</t>
  </si>
  <si>
    <t>02.01.02.03</t>
  </si>
  <si>
    <t>INSTALACIÓN DE VÁLVULA COMPUERTA 4"Øx150# ASTM A216</t>
  </si>
  <si>
    <t>02.01.02.04</t>
  </si>
  <si>
    <t>INSTALACIÓN DE TUBERÍA DE 2"Ø SCH.40 API 5L PSL1</t>
  </si>
  <si>
    <t>02.01.02.05</t>
  </si>
  <si>
    <t>INSTALACIÓN DE VÁLVULA DE BOLA 2"Øx150# ASTM A216</t>
  </si>
  <si>
    <t>02.01.02.06</t>
  </si>
  <si>
    <t>INSTALACIÓN DE VÁLVULA CHECK DE 2"Øx150# ASTM A216</t>
  </si>
  <si>
    <t>02.01.02.07</t>
  </si>
  <si>
    <t>INSTALACIÓN DE BRIDA WN 2"Øx150# ASTM A105</t>
  </si>
  <si>
    <t>02.01.02.08</t>
  </si>
  <si>
    <t>INSTALACIÓN DE CODO STD. 90ºx2"Ø ASTM A234</t>
  </si>
  <si>
    <t>02.01.02.09</t>
  </si>
  <si>
    <t>INSTALACIÓN DE FILTRO CON ELIMINADOR DE AIRE</t>
  </si>
  <si>
    <t>02.01.02.10</t>
  </si>
  <si>
    <t>INSTALACIÓN DE VÁLVULA DE CONTROL ELECTROHIDRÁULICA 2” Ø</t>
  </si>
  <si>
    <t>02.01.02.11</t>
  </si>
  <si>
    <t>INSTALACIÓN DE MEDIDOR DE FLUJO 2” Ø DE DESPLAZAMIENTO POSITIVO</t>
  </si>
  <si>
    <t>02.01.03</t>
  </si>
  <si>
    <t>TREN DE ADITIVACIÓN</t>
  </si>
  <si>
    <t>02.01.03.01</t>
  </si>
  <si>
    <t>INSTALACIÓN DE REDUCCIÓN SOLDABLE 3/4"x1/2"Ø CLASE 3000</t>
  </si>
  <si>
    <t>02.01.03.02</t>
  </si>
  <si>
    <t>INSTALACIÓN REDUCTOR SOLD. 1"x1/2"Ø SCH. 80 – ASTM A234</t>
  </si>
  <si>
    <t>02.01.03.03</t>
  </si>
  <si>
    <t>INSTALACIÓN DE TUBERÍA 1/2"Ø SCH.80 ASTM A53</t>
  </si>
  <si>
    <t>02.01.03.04</t>
  </si>
  <si>
    <t>INSTALACIÓN DE CODO SOLDABLE 1/2"Ø CLASE 300</t>
  </si>
  <si>
    <t>02.01.03.05</t>
  </si>
  <si>
    <t>INSTALACIÓN DE TEE 1/2" CLASE 3000</t>
  </si>
  <si>
    <t>02.01.03.06</t>
  </si>
  <si>
    <t>INSTALACIÓN DE REDUCCIÓN SOLDABLE 1/2"x3/8"Ø CLASE 3000</t>
  </si>
  <si>
    <t>02.01.03.07</t>
  </si>
  <si>
    <t>INSTALACIÓN DE TUBING 3/8"Ø 316SS</t>
  </si>
  <si>
    <t>02.01.03.08</t>
  </si>
  <si>
    <t>INSTALACIÓN DE VÁLVULA DE BOLA 3/8"Ø INOX.</t>
  </si>
  <si>
    <t>02.01.04</t>
  </si>
  <si>
    <t>SISTEMA DE RECUPERACIÓN DE VAPORES</t>
  </si>
  <si>
    <t>02.01.04.01</t>
  </si>
  <si>
    <t>INTALACIÓN DE TUBERÍA DE 4"Ø API 5L PSL1</t>
  </si>
  <si>
    <t>02.01.04.02</t>
  </si>
  <si>
    <t>02.01.04.03</t>
  </si>
  <si>
    <t>INSTALACIÓN DE CODO 4"Ø SCH.40 ASTM A234</t>
  </si>
  <si>
    <t>02.01.04.04</t>
  </si>
  <si>
    <t>INSTALACIÓN DE ARRESTAFLAMA 4"Ø</t>
  </si>
  <si>
    <t>02.01.04.05</t>
  </si>
  <si>
    <t>INSTALACIÓN DE BRAZO DE RECUPERACIÓN DE VAPORES 4"Ø</t>
  </si>
  <si>
    <t>ELÉCTRICIDAD E INSTRUMENTACIÓN</t>
  </si>
  <si>
    <t>TRABAJOS ELÉCTRICOS Y DE INSTRUMENTACIÓN</t>
  </si>
  <si>
    <t>03.01.00</t>
  </si>
  <si>
    <t>SISTEMA DE PUESTA A TIERRA</t>
  </si>
  <si>
    <t>03.01.01</t>
  </si>
  <si>
    <t>SISTEMA DE PUESTA A TIERRA (INCLUYE POZOS A TIERRA, MALLA A TIERRA E INTERCONEXIÓN A MALLA EXISTENTE Y SOLDADURA CADWELD)</t>
  </si>
  <si>
    <t>03.02.00</t>
  </si>
  <si>
    <t>INSTALACIÓN DE TABLEROS, TUBERÍAS CONDUIT Y DEMÁS DISPOSITIVOS</t>
  </si>
  <si>
    <t>03.02.01</t>
  </si>
  <si>
    <t>03.03.00</t>
  </si>
  <si>
    <t>SISTEMA DE MEDICION AUTOMÁTICA DE TRENES DE DESPACHO</t>
  </si>
  <si>
    <t>03.03.01</t>
  </si>
  <si>
    <t>03.04.00</t>
  </si>
  <si>
    <t>ALUMBRADO Y CABLES DE ALIMENTACIÓN</t>
  </si>
  <si>
    <t>03.04.01</t>
  </si>
  <si>
    <t>MONTAJE Y CONEXIONADO DE CABLE ALIMENTACION A EQUIPOS Y CABLE DE TIERRA A TABLEROS (INCLUYE INDENTIFICACION DE CABLES, TERMINALES Y ACCESORIOS EN GENERAL).</t>
  </si>
  <si>
    <t>MONTAJE E INSTALACION SISTEMA DE ALUMBRADO ISLAS DE DESPACHO</t>
  </si>
  <si>
    <t>03.04.02</t>
  </si>
  <si>
    <t>MONTAJE Y CONEXIONADO DE CABLES DE ALIMENTACION A EQUIPOS Y CABLE DE TIERRA A TABLEROS (INCLUYE INDENTIFICACION DE CABLES, TERMINALES Y ACCESORIOS XP EN GENERAL).</t>
  </si>
  <si>
    <t>03.04.03</t>
  </si>
  <si>
    <t>MONTAJE E INSTALACION DE PARARRAYOS</t>
  </si>
  <si>
    <t>03.04.04</t>
  </si>
  <si>
    <t>INSTALACION DE BOTONERAS ANTIPANICO</t>
  </si>
  <si>
    <t>03.04.05</t>
  </si>
  <si>
    <t>INSTALACION DE CABLES DIRECTAMENTE ENTERRADO Y EN TUBOS CONDUIT MAS ACCESORIOS (FITTING)</t>
  </si>
  <si>
    <t>03.04.06</t>
  </si>
  <si>
    <t>REUBICACIÓN Y/O DISPOSICION FINAL DE EQUIPOS E INFRAESTRUCTURA EXISTENTES (POSTES DE ALUMBRADO, LUMINARIAS, CABLEADO Y BUZONES)</t>
  </si>
  <si>
    <t>03.05.00</t>
  </si>
  <si>
    <t>INSTALACIÓN DE CONTROLADORES Y OTROS</t>
  </si>
  <si>
    <t>03.05.01</t>
  </si>
  <si>
    <t>INSTALACION, CONFIGURACION DE CONTROLADORES: DE DESPACHO, DE SOBRELLENADO, DE ATERRAMIENTO, LECTOR DE TARJETA, PRINT TIKET Y EQUIPOS E INSTRUMENTOS : DE TODOS LOS TRENES DE MEDICION, INCLUYE ( SOPORTE EXTRUCTURAL, PINTADO Y ACCESORIOS EN GENERAL).</t>
  </si>
  <si>
    <t>03.06.00</t>
  </si>
  <si>
    <t>CONFIGURACION DE CONTROLADORES DE ADITIVACION</t>
  </si>
  <si>
    <t>03.06.01</t>
  </si>
  <si>
    <t>CONFIGURACION DE CONTROLADORES Y TRENES DE ADITIVACION</t>
  </si>
  <si>
    <t>03.07.00</t>
  </si>
  <si>
    <t>CONEXIONADO DE CABLES DE INSTRUMENTACIÓN</t>
  </si>
  <si>
    <t>03.07.01</t>
  </si>
  <si>
    <t>MONTAJE, TENDIDO Y CONEXIONADO DE CABLES DE INSTRUMENTACION Y CABLE COMUNICACION (INCLUYE INDENTIFICACION DE CABLES, TERMINALES Y ACCESORIOS EN GENERAL).</t>
  </si>
  <si>
    <t>03.08.00</t>
  </si>
  <si>
    <t>PRUEBAS SAT</t>
  </si>
  <si>
    <t>03.08.01</t>
  </si>
  <si>
    <t>03.09.00</t>
  </si>
  <si>
    <t>COMISIONAMIENTO Y CALIBRACIÓN</t>
  </si>
  <si>
    <t>03.09.01</t>
  </si>
  <si>
    <t>COMISIONAMIENTO, CALIBRACIÓN Y CONTRASTACIÓN.</t>
  </si>
  <si>
    <t xml:space="preserve">PUESTA EN SERVICIO </t>
  </si>
  <si>
    <t>04.01.00</t>
  </si>
  <si>
    <t>PUESTA EN SERVICIO DE PLATAFORMA</t>
  </si>
  <si>
    <t xml:space="preserve">DOSSIER DE CALIDAD </t>
  </si>
  <si>
    <t>DOSSIER DE CALIDAD Y EJECUCION</t>
  </si>
  <si>
    <t>05.01.00</t>
  </si>
  <si>
    <t>CAPACITACIÓN</t>
  </si>
  <si>
    <t>CAPACITACIÓN DE OPERACIÓN</t>
  </si>
  <si>
    <t>06.01.00</t>
  </si>
  <si>
    <t>CAPACITACIÓN DE OPERACIÓN DE PLATAFORMAS</t>
  </si>
  <si>
    <t>SUMINISTROS METALMECÁNICOS</t>
  </si>
  <si>
    <t>SUMINSITROS METALMECÁNICOS</t>
  </si>
  <si>
    <t>07.01.00</t>
  </si>
  <si>
    <t>SUMINISTRO DE ACCESORIOS Y EQUIPAMIENTO DE TRES ISLAS DE DESPACHO DE COMBUSTIBLES</t>
  </si>
  <si>
    <t>07.01.01</t>
  </si>
  <si>
    <t>07.01.01.01</t>
  </si>
  <si>
    <t>SUMINISTRO DE TUBERÍA DE 4"Ø SCH.40 API 5L PSL1</t>
  </si>
  <si>
    <t>07.01.01.02</t>
  </si>
  <si>
    <t>SUMINISTRO DE CODO STD. 90ºx4"Ø ASTM A234</t>
  </si>
  <si>
    <t>07.01.01.03</t>
  </si>
  <si>
    <t>SUMINISTRO DE BRIDA WN 4"Øx150# ASTM A105</t>
  </si>
  <si>
    <t>07.01.01.04</t>
  </si>
  <si>
    <t>SUMINISTRO DE VÁLVULA DE BOLA 4"Øx150# ASTM A216</t>
  </si>
  <si>
    <t>07.01.01.05</t>
  </si>
  <si>
    <t>SUMINISTRO DE VÁLVULA CHECK DE 4"Øx150# ASTM A216</t>
  </si>
  <si>
    <t>07.01.01.06</t>
  </si>
  <si>
    <t>SUMINISTRO DE MEZCLADOR ESTÁTICO DE 4"Ø ASTM A53/304SS</t>
  </si>
  <si>
    <t>07.01.01.07</t>
  </si>
  <si>
    <t>SUMINISTRO DE TEE RED. 4"x4"x2"Ø SHC.40 ASTM A234</t>
  </si>
  <si>
    <t>07.01.01.08</t>
  </si>
  <si>
    <t>SUMINISTRO DE BRAZO DE CARGA 4"Ø</t>
  </si>
  <si>
    <t>07.01.01.09</t>
  </si>
  <si>
    <t>SUMINISTRO DE VÁLVULA DE CONTROL ELECTROHIDRÁULICA</t>
  </si>
  <si>
    <t>07.01.01.10</t>
  </si>
  <si>
    <t>SUMINISTRO DE PARKING GAUGE</t>
  </si>
  <si>
    <t>07.01.02</t>
  </si>
  <si>
    <t>07.01.02.01</t>
  </si>
  <si>
    <t>07.01.02.02</t>
  </si>
  <si>
    <t>07.01.02.03</t>
  </si>
  <si>
    <t>SUMINISTRO DE VÁLVULA COMPUERTA 4"Øx150# ASTM A216</t>
  </si>
  <si>
    <t>07.01.02.04</t>
  </si>
  <si>
    <t>SUMINISTRO DE TUBERÍA DE 2"Ø SCH.40 ASTM 53</t>
  </si>
  <si>
    <t>07.01.02.05</t>
  </si>
  <si>
    <t>SUMINISTRO DE VÁLVULA DE BOLA 2"Øx150# ASTM A216</t>
  </si>
  <si>
    <t>07.01.02.06</t>
  </si>
  <si>
    <t>SUMINISTRO DE VÁLVULA CHECK DE 2"Øx150# ASTM A216</t>
  </si>
  <si>
    <t>07.01.02.07</t>
  </si>
  <si>
    <t>SUMINISTRO DE BRIDA WN 2"Øx150# ASTM A105</t>
  </si>
  <si>
    <t>07.01.02.08</t>
  </si>
  <si>
    <t>SUMINISTRO DE CODO STD. 90ºx2"Ø ASTM A234</t>
  </si>
  <si>
    <t>07.01.02.09</t>
  </si>
  <si>
    <t>SUMINISTRO DE FILTRO CON ELIMINADOR DE AIRE</t>
  </si>
  <si>
    <t>07.01.02.10</t>
  </si>
  <si>
    <t>SUMINISTRO DE VÁLVULA DE CONTROL ELECTROHIDRÁULICA  2"Ø</t>
  </si>
  <si>
    <t>07.01.02.11</t>
  </si>
  <si>
    <t>SUMINISTRO DE MEDIDOR DE FLUJO 2” Ø DE DESPLAZAMIENTO POSITIVO</t>
  </si>
  <si>
    <t>07.01.03</t>
  </si>
  <si>
    <t>07.01.03.01</t>
  </si>
  <si>
    <t>SUMINISTRO DE REDUCCIÓN SOLDABLE 3/4"x1/2"Ø CLASE 3000</t>
  </si>
  <si>
    <t>07.01.03.02</t>
  </si>
  <si>
    <t>SUMINISTRO REDUCTOR SOLD. 1"x1/2"Ø SCH. 80 – ASTM A234</t>
  </si>
  <si>
    <t>07.01.03.03</t>
  </si>
  <si>
    <t>SUMINISTRO DE TUBERÍA 1/2"Ø SCH.80 ASTM A53</t>
  </si>
  <si>
    <t>07.01.03.04</t>
  </si>
  <si>
    <t>SUMINISTRO DE CODO SOLDABLE 1/2"Ø CLASE 300</t>
  </si>
  <si>
    <t>07.01.03.05</t>
  </si>
  <si>
    <t>SUMINISTRO DE TEE 1/2" CLASE 3000</t>
  </si>
  <si>
    <t>07.01.03.06</t>
  </si>
  <si>
    <t>SUMINISTRO DE REDUCCIÓN SOLDABLE 1/2"x3/8"Ø CLASE 3000</t>
  </si>
  <si>
    <t>07.01.03.07</t>
  </si>
  <si>
    <t>SUMINISTRO DE TUBING 3/8"Ø 316SS</t>
  </si>
  <si>
    <t>07.01.03.08</t>
  </si>
  <si>
    <t>SUMINISTRO DE VÁLVULA DE BOLA 3/8"Ø INOX.</t>
  </si>
  <si>
    <t>07.01.04</t>
  </si>
  <si>
    <t>07.01.04.01</t>
  </si>
  <si>
    <t>SUMINISTRO DE TUBERÍA DE 4"Ø API 5L PSL1</t>
  </si>
  <si>
    <t>07.01.04.02</t>
  </si>
  <si>
    <t>07.01.04.03</t>
  </si>
  <si>
    <t>SUMINISTRO DE CODO 4"Ø SCH.40 ASTM A234</t>
  </si>
  <si>
    <t>07.01.04.04</t>
  </si>
  <si>
    <t>SUMINISTRO DE ARRESTAFLAMA 4"Ø</t>
  </si>
  <si>
    <t>07.01.04.05</t>
  </si>
  <si>
    <t>SUMINISTRO DE BRAZO DE RECUPERACIÓN DE VAPORES 4"Ø, INCLUYE ACOPLADOR Y DEMÁS ACCESORIOS</t>
  </si>
  <si>
    <t>TECHOS DE PLATAFORMAS</t>
  </si>
  <si>
    <t>SUMINISTRO E INSTALACIÓN DE TECHO TIPO CANOPI</t>
  </si>
  <si>
    <t>SUMINISTROS ELÉCTRICOS Y DE INSTRUMENTACIÓN</t>
  </si>
  <si>
    <t>08.01.00</t>
  </si>
  <si>
    <t>CONTROLADORES</t>
  </si>
  <si>
    <t>08.01.01</t>
  </si>
  <si>
    <t>SUMINISTRO DE CONTROLADOR DE DESPACHO</t>
  </si>
  <si>
    <t>08.01.02</t>
  </si>
  <si>
    <t>SUMINISTRO DE CONTROLADOR DE ADITIVACIÓN, INCLUYE TRENES DE ADITIVACIÓN</t>
  </si>
  <si>
    <t>08.01.03</t>
  </si>
  <si>
    <t>SUMINISTRO DE CONTROLADOR DEL SISTEMA DE PUESTA A TIERRA</t>
  </si>
  <si>
    <t>08.01.04</t>
  </si>
  <si>
    <t>SUMINISTRO DE CABLE DEL SISTEMA DE PUESTA A TIERRA</t>
  </si>
  <si>
    <t>08.01.05</t>
  </si>
  <si>
    <t>SUMINISTRO DE CONTROLADOR DEL SISTEMA DE SOBRELLENADO</t>
  </si>
  <si>
    <t>08.01.06</t>
  </si>
  <si>
    <t>SUMINISTRO DE CABLE DEL SISTEMA DE SOBRE LLENADO</t>
  </si>
  <si>
    <t>08.01.07</t>
  </si>
  <si>
    <t>SUMINISTRO DE LECTORAS DE TARJETAS</t>
  </si>
  <si>
    <t>08.02.00</t>
  </si>
  <si>
    <t>EQUIPOS PARA TREN DE MEDICIÓN DE 4"Ø</t>
  </si>
  <si>
    <t>08.02.01</t>
  </si>
  <si>
    <t>SUMINISTRO DE FILTRO CANASTA DE 4"Øx150# CON ELIMINADOR DE AIRE</t>
  </si>
  <si>
    <t>08.02.02</t>
  </si>
  <si>
    <t>SUMINISTRO DE MEDIDOR DE FLUJO, DESPLAZAMIENTO POSITIVO, 4in X 150#</t>
  </si>
  <si>
    <t>08.02.03</t>
  </si>
  <si>
    <t>SUMINISTRO DE VALVULA CONTROL PRESET, 4"Ø, 150#</t>
  </si>
  <si>
    <t>08.02.04</t>
  </si>
  <si>
    <t>SUMINISTRO DE MEZCLADOR ESTÁTICO DE 4"Ø</t>
  </si>
  <si>
    <t>08.02.05</t>
  </si>
  <si>
    <t>SUMINISTRO DE MEDIDOR/TRANSMISOR DE TEMPERATURA</t>
  </si>
  <si>
    <t>08.02.06</t>
  </si>
  <si>
    <t>SUMINISTRO DE BRAZO DE CARGA 4"Ø, CINCLUYE ACOPLADOR, MANGUERA, BREAKAWAY Y DEMÁS ACCESORIOS</t>
  </si>
  <si>
    <t>08.03.00</t>
  </si>
  <si>
    <t>EQUIPOS DE TREN DE 2"Ø</t>
  </si>
  <si>
    <t>SUMINISTRO DE FILTRO CANASTA DE 2"Øx150# CON ELIMINADOR DE AIRE</t>
  </si>
  <si>
    <t>SUMINISTRO DE MEDIDOR DE FLUJO, DESPLAZAMIENTO POSITIVO, 2"Ø X 150#</t>
  </si>
  <si>
    <t>SUMINISTRO DE VALVULA CONTROL PRESET, 2"Ø, 150#</t>
  </si>
  <si>
    <t>08.04.00</t>
  </si>
  <si>
    <t>SISTEMA DE AUTOMATIZACIÓN DE TERMINALES (TAS)</t>
  </si>
  <si>
    <t>08.04.01</t>
  </si>
  <si>
    <t>SUMINISTRO Y DESARROLLO Y PUESTA EN MARCHA DEL SISTEMA TAS, INCLUYE SUMINISTROS, SOFTWARE, LICENCIAS, PERIFÉRICOS, PERMISIVOS, IMPRESORAS, ETC.</t>
  </si>
  <si>
    <t>08.05.00</t>
  </si>
  <si>
    <t>EQUIPOS DE ILUMINACION Y PROTECCION</t>
  </si>
  <si>
    <t>08.05.01</t>
  </si>
  <si>
    <t>SUMINISTRO EQUIPOS DE ILUMINACION TIPO LED PARA AREA CLASIFICADA</t>
  </si>
  <si>
    <t>08.05.02</t>
  </si>
  <si>
    <t>SUMINISTRO PARA SISTEMA DE PUESTA A TIERRA</t>
  </si>
  <si>
    <t>08.05.03</t>
  </si>
  <si>
    <t>SUMINISTRO DE SISTEMA ANTIPANICO</t>
  </si>
  <si>
    <t>08.05.04</t>
  </si>
  <si>
    <t>SUMINISTRO DE CABLES, TUBOS CONDUIT MAS ACCESORIOS (FITTING)</t>
  </si>
  <si>
    <t>08.05.05</t>
  </si>
  <si>
    <t xml:space="preserve">SUMINISTRO DE PARARRAYOS </t>
  </si>
  <si>
    <t>"BOMBAS PARA COMBUSTIBLES"</t>
  </si>
  <si>
    <t>MOVIMIENTO DE TIERRAS</t>
  </si>
  <si>
    <t>01.01.10</t>
  </si>
  <si>
    <t xml:space="preserve">TRABAJOS METALMECÁNICOS </t>
  </si>
  <si>
    <t>INSTALACIÓN DE TUBERIAS Y ACCESORIOS</t>
  </si>
  <si>
    <t>INSTALACIÓN DE TUBERÍAS, ACERO,10"Ø  STD, API 5L PSL1</t>
  </si>
  <si>
    <t>INSTALACIÓN DE TUBERÍAS, ACERO,8"Ø  STD, API 5L PSL1</t>
  </si>
  <si>
    <t>INSTALACIÓN DE VÁLVULA COMPUERTA BRIDADA, Ø10"-150#, ASTM A216</t>
  </si>
  <si>
    <t>INSTALACIÓN DE VÁLVULA COMPUERTA BRIDADA, Ø8"-150#, ASTM A216</t>
  </si>
  <si>
    <t>02.01.05</t>
  </si>
  <si>
    <t>INSTALACIÓN DE VÁLVULA CHECK, Ø8"-150#, ASTM A216</t>
  </si>
  <si>
    <t>02.01.06</t>
  </si>
  <si>
    <t>INSTALACIÓN FILTRO CANASTA BRIDADO, Ø10"-150#, ASTM A216</t>
  </si>
  <si>
    <t>02.01.07</t>
  </si>
  <si>
    <t>INSTALACIÓN DE CODO STD. 90ºx10"Ø ASTM A234</t>
  </si>
  <si>
    <t>02.01.08</t>
  </si>
  <si>
    <t>INSTALACIÓN DE CODO STD. 90ºx8"Ø ASTM A234</t>
  </si>
  <si>
    <t>02.01.09</t>
  </si>
  <si>
    <t>INSTALACIÓN DE RED. EXCÉNTRICA 10"x8"Ø ASTM A234</t>
  </si>
  <si>
    <t>02.01.10</t>
  </si>
  <si>
    <t>INSTALACIÓN DE RED. CONCÉNTRICA 8"x6"Ø ASTM A234</t>
  </si>
  <si>
    <t>02.01.11</t>
  </si>
  <si>
    <t>INSTALACIÓN DE BRIDA WN 10"Øx150# ASTM A105</t>
  </si>
  <si>
    <t>02.01.12</t>
  </si>
  <si>
    <t>INSTALACIÓN DE BRIDA WN 8"Øx150# ASTM A105</t>
  </si>
  <si>
    <t>02.01.13</t>
  </si>
  <si>
    <t>INSTALACIÓN DE BRIDA SO 8"Øx300# ASTM A105</t>
  </si>
  <si>
    <t>02.01.14</t>
  </si>
  <si>
    <t>INSTALACIÓN DE BRIDA SO 6"Øx300# ASTM A105</t>
  </si>
  <si>
    <t>02.01.15</t>
  </si>
  <si>
    <t>INSTALACIÓN DE VENTEOS Ø1/2"Ø (INCLUYE MANÓMETRO)</t>
  </si>
  <si>
    <t>02.01.16</t>
  </si>
  <si>
    <t>INSTALACIÓN DE DRENAJES Ø1/2"Ø</t>
  </si>
  <si>
    <t>02.01.17</t>
  </si>
  <si>
    <t>INSTALACIÓN DE VÁLVULA DE ALIVIO</t>
  </si>
  <si>
    <t>02.01.18</t>
  </si>
  <si>
    <t>MONTAJE DE ELECTROBOMBAS</t>
  </si>
  <si>
    <t>02.01.19</t>
  </si>
  <si>
    <t>INSTALACIÓN DE SOPORTE H 6” 15 LB/FT, ASTM A36</t>
  </si>
  <si>
    <t>02.01.20</t>
  </si>
  <si>
    <t>INSTALACIÓN DE PLANCHA 1/4”, ASTM A36</t>
  </si>
  <si>
    <t>02.01.21</t>
  </si>
  <si>
    <t>FABRICACIÓN Y MONTAJE DE TECHO (NCLUYE MATERIALES NECESARIOS PARA EL TECHO Y LA ILUMINACIÓN CON LED PARA CLASE I, DIV. 1 GRUPO C&amp;D).</t>
  </si>
  <si>
    <t>ELECTRICIDAD E INSTRUMENTACIÓN</t>
  </si>
  <si>
    <t>TRABAJOS ELÉCTRICOS</t>
  </si>
  <si>
    <t>INSTALACIÓN DE SISTEMA PUESTA TIERRA, INCLUYE MATERIALES, DISPOSITIVOS, ETC.</t>
  </si>
  <si>
    <t>SISTEMA DE FUERZA Y CONTROL</t>
  </si>
  <si>
    <t>INSTALACION DE CABLE DE COBRE, PARA USO CON MOTORES DE 50 HP, 0,46 KV Y VARIADOR DE VELOCIDAD (DISTANCIA APROX. MOTOR-VARIADOR= 80 METROS)</t>
  </si>
  <si>
    <t>03.02.02</t>
  </si>
  <si>
    <t>INSTALACION SISTEMA DE ALUMBRADO PATIO DE BOMBAS</t>
  </si>
  <si>
    <t>03.02.03</t>
  </si>
  <si>
    <t>INSTALACIÓN DE CABLE MULTICONDUCTOR TIPO XHHW-2 de 1 - 7/C 14 AWG + G, 600 V, CON AISLAMIENTO DE  XLPE Y CUBIERTA EXTERIOR DE PVC, 90 °C.EN TUBERIAS PVC, CONDUIT Y FITTING XP.</t>
  </si>
  <si>
    <t>INSTALACIÓN DE EQUIPOS ELÉCTRICOS</t>
  </si>
  <si>
    <t>MONTAJE E INSTALACION DE BOTONERAS DE ARRANQUE/PARADA. INCLUYE PEDESTAL, SELLOS Y ACCESORIOS XP DE CONEXIÓN.</t>
  </si>
  <si>
    <t>03.03.02</t>
  </si>
  <si>
    <t>MONTAJE E INSTALACION DE VARIADOR DE VELOCIDAD PARA MOTOR DE 50 HP, 0.46 KV.</t>
  </si>
  <si>
    <t>03.03.03</t>
  </si>
  <si>
    <t>MONTAJE E INSTALACIÓN DE ELECTROBOMBAS</t>
  </si>
  <si>
    <t>INSTALACIÓN DE EQUIPOS DE INSTRUMENTACIÓN</t>
  </si>
  <si>
    <t xml:space="preserve">INSTALACIÓN CALIBRACIÓN Y CONTRASTACIÓN  DE PRESSURESWITCH </t>
  </si>
  <si>
    <t xml:space="preserve">INSTALACIÓN CALIBRACIÓN Y CONTRASTACIÓN DE  TRANSMISOR E INDICADOR DE PRESIÓN </t>
  </si>
  <si>
    <t>PUESTA EN SERVICIO DE BOMBAS</t>
  </si>
  <si>
    <t>PUESTA EN SERVICIO DEL NUEVAS BOMBAS</t>
  </si>
  <si>
    <t>PUESTA EN SERVICIO DE LAS NUEVAS BOMBAS DE DESPACHO</t>
  </si>
  <si>
    <t>DOSSIER DE CALIDAD Y EJECUCION DE SISTEMAS DE BOMBEO</t>
  </si>
  <si>
    <t xml:space="preserve">SUMINISTROS PARA TRABAJOS METALMECÁNICOS </t>
  </si>
  <si>
    <t>SUMINISTROS PARA TRABAJOS METALMECÁNICOS</t>
  </si>
  <si>
    <t>SUMINISTRO DE ESQUIPOS ROTATIVOS</t>
  </si>
  <si>
    <t>06.01.01</t>
  </si>
  <si>
    <t>BOMBAS CENTRÍFUGAS</t>
  </si>
  <si>
    <t>06.02.00</t>
  </si>
  <si>
    <t>SUMINISTRO MECÁNICO PARA TUBERÍAS Y ACCESORIOS</t>
  </si>
  <si>
    <t>06.02.01</t>
  </si>
  <si>
    <t>SUMINISTRO DE TUBERÍAS, ACERO,10"Ø  STD, API 5L PSL1</t>
  </si>
  <si>
    <t>06.02.02</t>
  </si>
  <si>
    <t>SUMINISTRO DE TUBERÍAS, ACERO,8"Ø  STD, API 5L PSL1</t>
  </si>
  <si>
    <t>06.02.03</t>
  </si>
  <si>
    <t>SUMINISTRO DE VÁLVULA COMPUERTA BRIDADA, Ø10"-150#, ASTM A216</t>
  </si>
  <si>
    <t>06.02.04</t>
  </si>
  <si>
    <t>SUMINISTRO DE VÁLVULA COMPUERTA BRIDADA, Ø8"-150#, ASTM A216</t>
  </si>
  <si>
    <t>06.02.05</t>
  </si>
  <si>
    <t>SUMINISTRO DE VÁLVULA CHECK, Ø8"-150#, ASTM A216</t>
  </si>
  <si>
    <t>06.02.06</t>
  </si>
  <si>
    <t>SUMINISTRO FILTRO CANASTA BRIDADO, Ø10"-150#, ASTM A216</t>
  </si>
  <si>
    <t>06.02.07</t>
  </si>
  <si>
    <t>SUMINISTRO DE CODO STD. 90ºx10"Ø ASTM A234</t>
  </si>
  <si>
    <t>06.02.08</t>
  </si>
  <si>
    <t>SUMINISTRO DE CODO STD. 90ºx8"Ø ASTM A234</t>
  </si>
  <si>
    <t>06.02.09</t>
  </si>
  <si>
    <t>SUMINISTRO DE RED. EXCÉNTRICA 10"x8"Ø ASTM A234</t>
  </si>
  <si>
    <t>06.02.10</t>
  </si>
  <si>
    <t>SUMINISTRO DE RED. CONCÉNTRICA 8"x6"Ø ASTM A234</t>
  </si>
  <si>
    <t>06.02.11</t>
  </si>
  <si>
    <t>SUMINISTRO DE BRIDA WN 10"Øx150# ASTM A105</t>
  </si>
  <si>
    <t>06.02.12</t>
  </si>
  <si>
    <t>SUMINISTRO DE BRIDA WN 8"Øx150# ASTM A105</t>
  </si>
  <si>
    <t>06.02.13</t>
  </si>
  <si>
    <t>SUMINISTRO DE BRIDA SO 8"Øx300# ASTM A105</t>
  </si>
  <si>
    <t>06.02.14</t>
  </si>
  <si>
    <t>SUMINISTRO DE BRIDA SO 6"Øx300# ASTM A105</t>
  </si>
  <si>
    <t>06.02.15</t>
  </si>
  <si>
    <t>SUMINISTRO DE VENTEOS Ø3/4"Ø (INCLUYE MANÓMETRO)</t>
  </si>
  <si>
    <t>06.02.16</t>
  </si>
  <si>
    <t>SUMINISTRO DE DRENAJES Ø1"Ø</t>
  </si>
  <si>
    <t>06.02.17</t>
  </si>
  <si>
    <t>SUMINISTRO DE VÁLVULA DE ALIVIO</t>
  </si>
  <si>
    <t>06.02.18</t>
  </si>
  <si>
    <t>SUMINISTROS DE SOPORTE H 6” 15 LB/FT, ASTM A36</t>
  </si>
  <si>
    <t>06.02.19</t>
  </si>
  <si>
    <t>SUMINISTROS DE PLANCHA 1/4”, ASTM A36</t>
  </si>
  <si>
    <t>SUMINISTRO DE CABLE DE COBRE, PARA USO CON MOTORES DE 50 HP, 0,46 KV Y VARIADOR DE VELOCIDAD (DISTANCIA APROX. MOTOR-VARIADOR= 80 METROS)</t>
  </si>
  <si>
    <t>SUMINISTRO DE EQUIPOS DE ALUMBRADO XP Y CONDUCTORES PARA PATIO DE BOMBAS</t>
  </si>
  <si>
    <t>07.02.00</t>
  </si>
  <si>
    <t>07.02.01</t>
  </si>
  <si>
    <t xml:space="preserve">SUMINISTRO DE VARIADORES DE VELOCIDAD PARA 04 MOTORES TRIFASICOS DE 50 HP, 0,46 KV. </t>
  </si>
  <si>
    <t>07.02.02</t>
  </si>
  <si>
    <t>SUMINISTRO DE BOTONERAS DE ARRANQUE/PARADA. INCLUYE PEDESTAL, SELLOS Y ACCESORIOS XP DE CONEXIÓN.</t>
  </si>
  <si>
    <t>07.03.00</t>
  </si>
  <si>
    <t>SUMINISTROS DE EQUIPOS DE  INSTRUMENTACIÓN</t>
  </si>
  <si>
    <t>07.03.01</t>
  </si>
  <si>
    <t>SUMISTRO DE PRESSURE SWITCH  ( INCLUYE ACCESORIOS EN GENERAL)</t>
  </si>
  <si>
    <t>07.03.02</t>
  </si>
  <si>
    <t>SUMINISTRO DE  TRANSMISOR E INDICADOR DE PRESIÓN (INCLUYE  ACCESORIOS EN GENERAL )</t>
  </si>
  <si>
    <t>07.03.03</t>
  </si>
  <si>
    <t>SUMINISTRO DE CABLE DE INSTRUMENTACIÓN.</t>
  </si>
  <si>
    <t>INSTALACIÓN DE TUBERÍAS, ACERO,6"Ø  STD, ASTM A53</t>
  </si>
  <si>
    <t>INSTALACIÓN DE TUBERÍAS, ACERO,4"Ø  STD, ASTM A53</t>
  </si>
  <si>
    <t>INSTALACIÓN DE VÁLVULA COMPUERTA BRIDADA, Ø6"-150#, ASTM A216</t>
  </si>
  <si>
    <t>INSTALACIÓN DE VÁLVULA COMPUERTA BRIDADA, Ø4"-150#, ASTM A216</t>
  </si>
  <si>
    <t>INSTALACIÓN DE VÁLVULA CHECK, Ø6"-150#, ASTM A216</t>
  </si>
  <si>
    <t>INSTALACIÓN DE VÁLVULA CHECK, Ø4"-150#, ASTM A216</t>
  </si>
  <si>
    <t>INSTALACIÓN FILTRO CANASTA BRIDADO, Ø6"-150#, ASTM A216</t>
  </si>
  <si>
    <t>INSTALACIÓN DE CODO STD. 90ºx6"Ø ASTM A234</t>
  </si>
  <si>
    <t>INSTALACIÓN DE RED. EXCÉNTRICA 6"x4"Ø ASTM A234</t>
  </si>
  <si>
    <t>INSTALACIÓN DE RED. CONCÉNTRICA 6"x4"Ø ASTM A234</t>
  </si>
  <si>
    <t>INSTALACIÓN DE RED. CONCÉNTRICA 4"x3"Ø ASTM A234</t>
  </si>
  <si>
    <t>INSTALACIÓN DE BRIDA WN 6"Øx150# ASTM A105</t>
  </si>
  <si>
    <t>INSTALACIÓN DE BRIDA SO 4"Øx300# ASTM A105</t>
  </si>
  <si>
    <t>INSTALACIÓN DE BRIDA SO 3"Øx300# ASTM A105</t>
  </si>
  <si>
    <t>INSTALACIÓN DE VENTEOS Ø1/2"Ø DRENAJE</t>
  </si>
  <si>
    <t>INSTALACIÓN DE MANÓMETRO, 0 – 100 PSI CON NIPELERÍA Y ACCESORIOS</t>
  </si>
  <si>
    <t>02.01.22</t>
  </si>
  <si>
    <t>02.01.23</t>
  </si>
  <si>
    <t>INSTALACIÓN DE SOPORTE W 4” 13 LB/FT, ASTM A36</t>
  </si>
  <si>
    <t>02.01.24</t>
  </si>
  <si>
    <t>BOMBAS CENTRÍFUGAS PARA ALCOHOL CARBURANTE</t>
  </si>
  <si>
    <t>SUMINISTRO DE TUBERÍAS, ACERO,6"Ø  STD, ASTM A53</t>
  </si>
  <si>
    <t>SUMINISTRO DE TUBERÍAS, ACERO,4"Ø  STD, ASTM A53</t>
  </si>
  <si>
    <t>SUMINISTRO DE VÁLVULA COMPUERTA BRIDADA, Ø6"-150#, ASTM A216</t>
  </si>
  <si>
    <t>SUMINISTRO DE VÁLVULA COMPUERTA BRIDADA, Ø4"-150#, ASTM A216</t>
  </si>
  <si>
    <t>SUMINISTRO DE VÁLVULA CHECK, Ø6"-150#, ASTM A216</t>
  </si>
  <si>
    <t>SUMINISTRO DE VÁLVULA CHECK, Ø4"-150#, ASTM A216</t>
  </si>
  <si>
    <t>SUMINISTRO FILTRO CANASTA BRIDADO, Ø6"-150#, ASTM A216</t>
  </si>
  <si>
    <t>SUMINISTRO DE CODO STD. 90ºx6"Ø ASTM A234</t>
  </si>
  <si>
    <t>SUMINISTRO DE RED. EXCÉNTRICA 6"x4"Ø ASTM A234</t>
  </si>
  <si>
    <t>SUMINISTRO DE RED. CONCÉNTRICA 6"x4"Ø ASTM A234</t>
  </si>
  <si>
    <t>SUMINISTRO DE RED. CONCÉNTRICA 4"x3"Ø ASTM A234</t>
  </si>
  <si>
    <t>SUMINISTRO DE BRIDA WN 6"Øx150# ASTM A105</t>
  </si>
  <si>
    <t>SUMINISTRO DE BRIDA SO 4"Øx300# ASTM A105</t>
  </si>
  <si>
    <t>SUMINISTRO DE BRIDA SO 3"Øx300# ASTM A105</t>
  </si>
  <si>
    <t>SUMINISTRO DE VENTEOS Ø1/2"Ø, DRENAJES</t>
  </si>
  <si>
    <t>SUMINISTRO DE MANÓMETRO, 0 – 100 PSI CON NIPELERÍA Y ACCESORIOS</t>
  </si>
  <si>
    <t>06.02.20</t>
  </si>
  <si>
    <t>06.02.21</t>
  </si>
  <si>
    <t>SUMINISTRO DE SOPORTE W 4” 13 LB/FT, ASTM A36</t>
  </si>
  <si>
    <t>06.02.22</t>
  </si>
  <si>
    <t>SUMINISTRO DE PLANCHA 1/4”, ASTM A36</t>
  </si>
  <si>
    <t>SUMINISTROS DE EQUIPOS DE FUERZA</t>
  </si>
  <si>
    <t>SUMISTRO DE PRESSURESWITCH  ( INCLUYE ACCESORIOS EN GENERAL)</t>
  </si>
  <si>
    <t>BOMBAS PARA ALCOHOL CARBURANTE"</t>
  </si>
  <si>
    <t>SUMINISTRO DE EQUIPOS ELÉCTRICOS</t>
  </si>
  <si>
    <t>"SUBESTACIÓN ELÉCTRICA"</t>
  </si>
  <si>
    <t>SOLADO 1:8, ESPESOR 0,05M</t>
  </si>
  <si>
    <t>ENCOFRADO/DESENCOFRADO (PAREDES, TECHO, CANALETAS INTERNAS, ETC.)</t>
  </si>
  <si>
    <t>LEVANTAMIENTO DE PAREDES TIPO CARAVISTA</t>
  </si>
  <si>
    <t>CIMIENTO 1:10 + 30%PG</t>
  </si>
  <si>
    <t>01.01.11</t>
  </si>
  <si>
    <t>SOBRECIMIENTO 1:8 + 25%PM</t>
  </si>
  <si>
    <t>01.01.12</t>
  </si>
  <si>
    <t>PLANCHAS ESTRIADAS ASTM A36</t>
  </si>
  <si>
    <t xml:space="preserve">TRABAJOS ELÉCTRICOS </t>
  </si>
  <si>
    <t>INSTALACION DE SISTEMA DE PUESTA TIERRA (MALLA)</t>
  </si>
  <si>
    <t>02.02.00</t>
  </si>
  <si>
    <t>INSTALACIÓN DE CABLES</t>
  </si>
  <si>
    <t>02.02.01</t>
  </si>
  <si>
    <t>INSTALACIÓN DE CABLES DE MEDIA TENSIÓN, 8/15 KV EN DUCTOS PVC DESDE PUNTO DE ENTREGA A S.E.</t>
  </si>
  <si>
    <t>02.02.02</t>
  </si>
  <si>
    <t>INSTALACIÓN DE CABLES DE BAJA TENSIÓN ENTRE EQUIPOS</t>
  </si>
  <si>
    <t>02.03.00</t>
  </si>
  <si>
    <t>MONTAJE DE EQUIPOS EN LA SUBESTACIÓN</t>
  </si>
  <si>
    <t>02.03.01</t>
  </si>
  <si>
    <t>MONTAJE E INSTALACION DE EQUIPOS DE MEDIA TENSIÓN 13.2 KV</t>
  </si>
  <si>
    <t>02.03.02</t>
  </si>
  <si>
    <t>MONTAJE E INSTALACIÓN DE EQUIPOS DE BAJA TENSIÓN</t>
  </si>
  <si>
    <t>PUESTA EN SERVICIO DE LA SUBESTACION</t>
  </si>
  <si>
    <t>PUESTA EN SERVICIO DE LA SUBESTACIÓN</t>
  </si>
  <si>
    <t>PUESTA EN SERVICIO DE LA NUEVA SUBESTACION</t>
  </si>
  <si>
    <t>DOSSIER DE CALIDAD Y DE EJECUCION DE LA SUBESTACION</t>
  </si>
  <si>
    <t xml:space="preserve">DOSSIER DE CALIDAD Y DE EJECUCION DE LA SUBESTACION </t>
  </si>
  <si>
    <t xml:space="preserve">CAPACITACIÓN EN INSPECCIÓN, MANTENIMIENTO Y OPERACIÓN </t>
  </si>
  <si>
    <t>CAPACITACIÓN EN INSPECCIÓN, MANTENIMIENTO, OPERACIÓN, REPARACIÓN ETC.</t>
  </si>
  <si>
    <t>SUMINISTROS ELÉCTRICOS</t>
  </si>
  <si>
    <t>SUMINISTROS DE TABLEROS Y EQUIPOS</t>
  </si>
  <si>
    <t>SUMINISTRO DE CELDAS DE MEDIA TENSIÓN EN 13,2 KV, INCLUYE REMONTE, MEDICIÓN Y PROTECCIÓN</t>
  </si>
  <si>
    <t>06.01.02</t>
  </si>
  <si>
    <t>SUMINISTRO DE CCM PARA 07 MOTORES DE 480V, AUTO SOPORTADO, MODULAR Y EXPANDIBLE</t>
  </si>
  <si>
    <t>06.01.03</t>
  </si>
  <si>
    <t>SUMINISTRO DE TABLERO DE TRANSFERENCIA AUTOMÁTICA 1200A, 600V</t>
  </si>
  <si>
    <t>06.01.04</t>
  </si>
  <si>
    <t>SUMINISTRO DE UPS INDUSTRIAL 10 KW PARA INSTRUMENTACIÓN</t>
  </si>
  <si>
    <t>06.01.05</t>
  </si>
  <si>
    <t>SUMINISTRO DE HVAC Y PRESURIZACIÓN PARA UNA SALA ELÉCTRICA 7x15x3,5m, CLASE I, DIV.2 UL</t>
  </si>
  <si>
    <t>GBL</t>
  </si>
  <si>
    <t>06.01.06</t>
  </si>
  <si>
    <t>SUMINISTRO DE SISTEMA CONTRA INCENDIO / EXTINCIÓN PARA UNA SALA ELÉCTRICA DE 7x15x3,5m FM200</t>
  </si>
  <si>
    <t>06.01.07</t>
  </si>
  <si>
    <t>SUMINISTRO DE TRANSFORMADOR SECO DE 630 KVA, 13.2/0.48 KV</t>
  </si>
  <si>
    <t>06.01.08</t>
  </si>
  <si>
    <t>SUMINISTRO DE TRANSFORMADOR SECO DE 160 KVA, 0.48/0.24 KV</t>
  </si>
  <si>
    <t>06.01.09</t>
  </si>
  <si>
    <t>SUMINISTRO DE BANCO AUTOMÁTICO DE CAPACITORES EN BAJA TENSIÓN</t>
  </si>
  <si>
    <t>06.01.10</t>
  </si>
  <si>
    <t>SUMINISTRO DE CUARTO DE BATERÍAS</t>
  </si>
  <si>
    <t>06.01.11</t>
  </si>
  <si>
    <t>SUMINISTRO DE SISTEMA DE PUESTA TIERRA (MALLA)</t>
  </si>
  <si>
    <t>06.01.12</t>
  </si>
  <si>
    <t>SUMINISTRO DE TABLEROS AUTO SOPORTADOS DE BAJA TENSIÓN</t>
  </si>
  <si>
    <t>SUMINISTRO DE CABLES</t>
  </si>
  <si>
    <t>SUMINISTRO DE CABLE DE MEDIA TENSIÓN, 8/15 KV EN DUCTOS PVC DESDE PUNTO DE ENTREGA A S.E.</t>
  </si>
  <si>
    <t>SUMINISTRO DE CABLES DE BAJA TENSIÓN ENTRE EQUIPOS</t>
  </si>
  <si>
    <t>“RACK DE TUBERÍAS”</t>
  </si>
  <si>
    <t>EXCAVACIÓN DE ZANJAS PARA CANALETAS PRINCIPALES Y SECUNDARIAS</t>
  </si>
  <si>
    <t>RELLENO COMPACTADO CON MATERIAL DE PRÉSTAMO (95% PM)</t>
  </si>
  <si>
    <t>RELLENO COMPACTADO CON MATERIAL PROPIO</t>
  </si>
  <si>
    <t>CONFORMACION DE BASE DE AFIRMADO</t>
  </si>
  <si>
    <t>CONCRETO ARMADO</t>
  </si>
  <si>
    <t>01.02.01</t>
  </si>
  <si>
    <t>CANALETAS SECUNDARIAS</t>
  </si>
  <si>
    <t>01.02.01.01</t>
  </si>
  <si>
    <t>CONCRETO F´C = 210 KG/CM2</t>
  </si>
  <si>
    <t>01.02.01.02</t>
  </si>
  <si>
    <t xml:space="preserve">ENCOFRADO Y DESENCOFRADO CARAVISTA </t>
  </si>
  <si>
    <t>01.02.01.03</t>
  </si>
  <si>
    <t>01.02.01.04</t>
  </si>
  <si>
    <t>01.02.02</t>
  </si>
  <si>
    <t>TAPAS PARA CANALETAS SECUNDARIAS</t>
  </si>
  <si>
    <t>01.02.02.01</t>
  </si>
  <si>
    <t>01.02.02.02</t>
  </si>
  <si>
    <t>01.02.02.03</t>
  </si>
  <si>
    <t>01.02.02.04</t>
  </si>
  <si>
    <t>01.02.03</t>
  </si>
  <si>
    <t>SOPORTES DE CONCRETO SP-1</t>
  </si>
  <si>
    <t>01.02.03.01</t>
  </si>
  <si>
    <t>01.02.03.02</t>
  </si>
  <si>
    <t>01.02.03.03</t>
  </si>
  <si>
    <t>ACERO CORRUGADO 1/2’’ Ø(0.994kg/m) ASTM A706</t>
  </si>
  <si>
    <t>01.02.03.04</t>
  </si>
  <si>
    <t>01.02.04</t>
  </si>
  <si>
    <t>CANALETAS PRINCIPALES</t>
  </si>
  <si>
    <t>01.02.04.01</t>
  </si>
  <si>
    <t>01.02.04.02</t>
  </si>
  <si>
    <t>01.02.04.03</t>
  </si>
  <si>
    <t>01.02.04.04</t>
  </si>
  <si>
    <t>01.02.05</t>
  </si>
  <si>
    <t>TAPAS PARA CANALETAS PRINCIPALES</t>
  </si>
  <si>
    <t>01.02.05.01</t>
  </si>
  <si>
    <t>01.02.05.02</t>
  </si>
  <si>
    <t>01.02.05.03</t>
  </si>
  <si>
    <t>01.02.05.04</t>
  </si>
  <si>
    <t>01.02.06</t>
  </si>
  <si>
    <t>SOPORTES DE CONCRETO TIPO 2</t>
  </si>
  <si>
    <t>01.02.06.01</t>
  </si>
  <si>
    <t>SOPORTE PS-2:25; PS-3:25; PS-4:37; PS-5:12; PS-6:12</t>
  </si>
  <si>
    <t>01.02.06.02</t>
  </si>
  <si>
    <t>CONCRETO F´C = 350 KG/CM2</t>
  </si>
  <si>
    <t>01.02.06.03</t>
  </si>
  <si>
    <t>01.02.06.04</t>
  </si>
  <si>
    <t>01.02.06.05</t>
  </si>
  <si>
    <t>01.02.07</t>
  </si>
  <si>
    <t>CANALETA DE MANIFOLD</t>
  </si>
  <si>
    <t>01.02.07.01</t>
  </si>
  <si>
    <t>01.02.07.02</t>
  </si>
  <si>
    <t>01.02.07.03</t>
  </si>
  <si>
    <t>01.02.07.04</t>
  </si>
  <si>
    <t>01.02.08</t>
  </si>
  <si>
    <t>COLUMNAS Y VIGAS DE CONCRETO</t>
  </si>
  <si>
    <t>01.02.08.01</t>
  </si>
  <si>
    <t>01.02.08.02</t>
  </si>
  <si>
    <t>01.02.08.03</t>
  </si>
  <si>
    <t>01.02.08.04</t>
  </si>
  <si>
    <t>INSTALACIÓN DE TUBERÍAS, ACERO,10"Ø  STD, ASTM A53</t>
  </si>
  <si>
    <t>INSTALACIÓN DE TUBERÍAS, ACERO,8"Ø  STD, ASTM A53</t>
  </si>
  <si>
    <t>INSTALACIÓN DE TUBERÍAS, ACERO,3/4"Ø  SCH.80, ASTM A53</t>
  </si>
  <si>
    <t>INSTALACIÓN DE CODO SCH.80 90ºx3/4"Ø ASTM A234</t>
  </si>
  <si>
    <t>INSTALACIÓN DE CODO STD. 45ºx6"Ø ASTM A234</t>
  </si>
  <si>
    <t>INSTALACIÓN DE CODO STD. 45ºx4"Ø ASTM A234</t>
  </si>
  <si>
    <t>INSTALACIÓN DE CODO SCH.80 45ºx3/4"Ø ASTM A234</t>
  </si>
  <si>
    <t>INSTALACIÓN DE TEE SCH.40x10"Ø ASTM A234</t>
  </si>
  <si>
    <t>INSTALACIÓN DE TEE SCH.40x8"x90° Ø ASTM A234</t>
  </si>
  <si>
    <t>INSTALACIÓN DE TEE SCH.40x6x90° "Ø ASTM A234</t>
  </si>
  <si>
    <t>INSTALACIÓN DE TEE SCH.40x4"Ø ASTM A234</t>
  </si>
  <si>
    <t>INSTALACIÓN DE TEE SCH.80x3/4"Ø ASTM A234</t>
  </si>
  <si>
    <t>INSTALACIÓN DE TEE RED. SCH.40, 8"x6"Ø ASTM A234</t>
  </si>
  <si>
    <t>INSTALACIÓN DE TEE RED. SCH.40, 6"x4"Ø ASTM A234</t>
  </si>
  <si>
    <t>INSTALACIÓN DE RED. SCH.40, 10"x6"Ø ASTM A234</t>
  </si>
  <si>
    <t>02.01.25</t>
  </si>
  <si>
    <t>02.01.26</t>
  </si>
  <si>
    <t>INSTALACIÓN DE BRIDA CIEGA 10"Øx150# ASTM A105</t>
  </si>
  <si>
    <t>02.01.27</t>
  </si>
  <si>
    <t>INSTALACIÓN DE BRIDA CIEGA 8"Øx150# ASTM A105</t>
  </si>
  <si>
    <t>02.01.28</t>
  </si>
  <si>
    <t>INSTALACIÓN DE BRIDA CIEGA 6"Øx150# ASTM A105</t>
  </si>
  <si>
    <t>02.01.29</t>
  </si>
  <si>
    <t>INSTALACIÓN DE BRIDA CIEGA 4"Øx150# ASTM A105</t>
  </si>
  <si>
    <t>02.01.30</t>
  </si>
  <si>
    <t>INSTALACIÓN DE VÁLVULAS DE CORTE DE 8"Ø Y 6"Ø (ESD)</t>
  </si>
  <si>
    <t>02.01.31</t>
  </si>
  <si>
    <t>INSTALACIÓN DE TUBERÍA 2’’ Ø SCH. 40, ACERO AL CARBONO API 5 Gr. B</t>
  </si>
  <si>
    <t>02.01.32</t>
  </si>
  <si>
    <t>INSTALACIÓN DE TEE 8’’x8’’x4’’ SCH. 40, ACERO AL CARBONO ASTM 234</t>
  </si>
  <si>
    <t>02.01.33</t>
  </si>
  <si>
    <t>INSTALACIÓN DE TEE 6’’x6’’x4’’ SCH. 40, ACERO AL CARBONO ASTM 234</t>
  </si>
  <si>
    <t>02.01.34</t>
  </si>
  <si>
    <t xml:space="preserve">INSTALACIÓN DE TEE 3/4’’x3/4’’x1/2’’ Ø x 3000#, ACERO AL CARBONO </t>
  </si>
  <si>
    <t>02.01.35</t>
  </si>
  <si>
    <t>INSTALACIÓN DE CODO 8’ Øx45° SCH. 40, ACERO AL CARBONO ASTM 234</t>
  </si>
  <si>
    <t>02.01.36</t>
  </si>
  <si>
    <t>INSTALACIÓN DE CODO 2’’ Øx90° SCH.40, ACERO AL CARBONO ASTM 234</t>
  </si>
  <si>
    <t>02.01.37</t>
  </si>
  <si>
    <t>INSTALACIÓN DE TAPONES 3/4’’ Øx3000#, ACERO FORJADO ASTM A105</t>
  </si>
  <si>
    <t>02.01.38</t>
  </si>
  <si>
    <t>INSTALACIÓN DE TEE 8’’x8’’x6’’ Ø SCH.40, ACERO AL CARBONO ASTM 234</t>
  </si>
  <si>
    <t>02.01.39</t>
  </si>
  <si>
    <t>02.01.40</t>
  </si>
  <si>
    <t>INSTALACIÓN DE TUBERÍA 12’’ ØSCH. 40, ACERO AL CARBONO API 5L Gr B</t>
  </si>
  <si>
    <t>02.01.41</t>
  </si>
  <si>
    <t xml:space="preserve">INSTALACIÓN DE TUBERÍA 1’’ Ø SCH.80, ACERO AL CARBONO API 5L Gr B </t>
  </si>
  <si>
    <t>U ND</t>
  </si>
  <si>
    <t>02.01.42</t>
  </si>
  <si>
    <t>INSTALACIÓN DE TEE 12’’x12’’x8’’ Ø SCH. 40, ACERO AL CARBBONO ASTM 234</t>
  </si>
  <si>
    <t>02.01.43</t>
  </si>
  <si>
    <t>INSTALACIÓN DE TEE1’’ Øx3000# SCH. 40, ACERO AL CARBONO ASTM 234</t>
  </si>
  <si>
    <t>02.01.44</t>
  </si>
  <si>
    <t>INSTALACIÓN RED. CONC. 12’’x8’’ Ø SCH. 40, ASTM 234</t>
  </si>
  <si>
    <t>02.01.45</t>
  </si>
  <si>
    <t>INSTALACIÓN RED. CONC. 8’’x8’’ Ø SCH. 40, ASTM 234</t>
  </si>
  <si>
    <t>02.01.46</t>
  </si>
  <si>
    <t>INSTALACIÓN RED. 1’’x3/4’’ Ø x90°x3000#, ACERO AL CARBONO, ASTM 234</t>
  </si>
  <si>
    <t>02.01.47</t>
  </si>
  <si>
    <t>INSTALACIÓN DE BRID W.N. 12 Øx150#, ACERO FORJADO ASTM A105</t>
  </si>
  <si>
    <t>TRABAJOS ELÉCTRICOS E INSTRUMENTACIÓN</t>
  </si>
  <si>
    <t>INSTALACIÓN Y PUESTA EN MARCHA DEL SISTEMA DE CORTE (INCLUYE, CONFIGURACIÓN DE CONTROLADORES, CABLEADO, INTALACIÓN DE CONDUIT, ETC.)</t>
  </si>
  <si>
    <t>DOSSIER DE CALIDAD</t>
  </si>
  <si>
    <t>DOSSIER DE CALIDAD, INCLUYE PLACAS RADIOGRÁFICAS, PRUEBAS HIDROSTÁTICAS, ETC.</t>
  </si>
  <si>
    <t>SUMINISTRO MECÁNICO PARA LÍNEAS</t>
  </si>
  <si>
    <t>05.01.01</t>
  </si>
  <si>
    <t>SUMINISTRO DE TUBERÍAS, ACERO,10"Ø  STD, ASTM A53</t>
  </si>
  <si>
    <t>05.01.02</t>
  </si>
  <si>
    <t>SUMINISTRO DE TUBERÍAS, ACERO,8"Ø  STD, ASTM A53</t>
  </si>
  <si>
    <t>05.01.03</t>
  </si>
  <si>
    <t>05.01.04</t>
  </si>
  <si>
    <t>05.01.05</t>
  </si>
  <si>
    <t>SUMINISTRO DE TUBERÍAS, ACERO,3/4"Ø  SCH.80, ASTM A53</t>
  </si>
  <si>
    <t>05.01.06</t>
  </si>
  <si>
    <t>05.01.07</t>
  </si>
  <si>
    <t>05.01.08</t>
  </si>
  <si>
    <t>05.01.09</t>
  </si>
  <si>
    <t>05.01.10</t>
  </si>
  <si>
    <t>SUMINISTRO DE CODO SCH.80 90ºx3/4"Ø ASTM A234</t>
  </si>
  <si>
    <t>05.01.11</t>
  </si>
  <si>
    <t>SUMINISTRO DE CODO STD. 45ºx6"Ø ASTM A234</t>
  </si>
  <si>
    <t>05.01.12</t>
  </si>
  <si>
    <t>SUMINISTRO DE CODO STD. 45ºx4"Ø ASTM A234</t>
  </si>
  <si>
    <t>05.01.13</t>
  </si>
  <si>
    <t>SUMINISTRO DE CODO SCH.80 45ºx3/4"Ø ASTM A234</t>
  </si>
  <si>
    <t>05.01.14</t>
  </si>
  <si>
    <t>SUMINISTRO DE TEE SCH.40x10"Ø ASTM A234</t>
  </si>
  <si>
    <t>05.01.15</t>
  </si>
  <si>
    <t>SUMINISTRO DE TEE SCH.40x8"Ø ASTM A234</t>
  </si>
  <si>
    <t>05.01.16</t>
  </si>
  <si>
    <t>SUMINISTRO DE TEE SCH.40x6"Ø ASTM A234</t>
  </si>
  <si>
    <t>05.01.17</t>
  </si>
  <si>
    <t>SUMINISTRO DE TEE SCH.40x4"Ø ASTM A234</t>
  </si>
  <si>
    <t>05.01.18</t>
  </si>
  <si>
    <t>SUMINISTRO DE TEE SCH.80x3/4"Ø ASTM A234</t>
  </si>
  <si>
    <t>05.01.19</t>
  </si>
  <si>
    <t>SUMINISTRO DE TEE RED. SCH.40, 8"x6"Ø ASTM A234</t>
  </si>
  <si>
    <t>05.01.20</t>
  </si>
  <si>
    <t>SUMINISTRO DE TEE RED. SCH.40, 6"x4"Ø ASTM A234</t>
  </si>
  <si>
    <t>05.01.21</t>
  </si>
  <si>
    <t>SUMINISTRO DE RED. SCH.40, 10"x6"Ø ASTM A234</t>
  </si>
  <si>
    <t>05.01.22</t>
  </si>
  <si>
    <t>05.01.23</t>
  </si>
  <si>
    <t>05.01.24</t>
  </si>
  <si>
    <t>05.01.25</t>
  </si>
  <si>
    <t>05.01.26</t>
  </si>
  <si>
    <t>SUMINISTRO DE BRIDA CIEGA 10"Øx150# ASTM A105</t>
  </si>
  <si>
    <t>05.01.27</t>
  </si>
  <si>
    <t>SUMINISTRO DE BRIDA CIEGA 8"Øx150# ASTM A105</t>
  </si>
  <si>
    <t>05.01.28</t>
  </si>
  <si>
    <t>SUMINISTRO DE BRIDA CIEGA 6"Øx150# ASTM A105</t>
  </si>
  <si>
    <t>05.01.29</t>
  </si>
  <si>
    <t>SUMINISTRO DE BRIDA CIEGA 4"Øx150# ASTM A105</t>
  </si>
  <si>
    <t>SUMINISTRO DE VÁLVULAS DE CORTE DE 8"Ø Y 6" Ø (ESD)</t>
  </si>
  <si>
    <t>SUMINISTRO DE TUBERÍA 2’’ Ø SCH. 40, ACERO AL CARBONO API 5 Gr. B</t>
  </si>
  <si>
    <t>SUMINISTRO DE TEE 8’’x8’’x4’’ SCH. 40, ACERO AL CARBONO ASTM 234</t>
  </si>
  <si>
    <t>SUMINISTRO  DE TEE 6’’x6’’x4’’ SCH. 40, ACERO AL CARBONO ASTM 234</t>
  </si>
  <si>
    <t xml:space="preserve">SUMINISTRO DE TEE 3/4’’x3/4’’x1/2’’ Ø x 3000#, ACERO AL CARBONO </t>
  </si>
  <si>
    <t>SUMINISTRO DE CODO 8’ Øx45° SCH. 40, ACERO AL CARBONO ASTM 234</t>
  </si>
  <si>
    <t>SUMINISTRO DE CODO 2’’ Øx90° SCH.40, ACERO AL CARBONO ASTM 234</t>
  </si>
  <si>
    <t>SUMINISTRO DE TAPONES 3/4’’ Øx3000#, ACERO FORJADO ASTM A105</t>
  </si>
  <si>
    <t>SUMINISTRO DE TEE 8’’x8’’x6’’ Ø SCH.40, ACERO AL CARBONO ASTM 234</t>
  </si>
  <si>
    <t>SUMINISTRO DE TUBERÍA 12’’ ØSCH. 40, ACERO AL CARBONO API 5L Gr B</t>
  </si>
  <si>
    <t xml:space="preserve">SUMINISTRO DE TUBERÍA 1’’ Ø SCH.80, ACERO AL CARBONO API 5L Gr B </t>
  </si>
  <si>
    <t>SUMINISTRO DE TEE 12’’x12’’x8’’ Ø SCH. 40, ACERO AL CARBBONO ASTM 234</t>
  </si>
  <si>
    <t>SUMINISTRO DE TEE1’’ Øx3000# SCH. 40, ACERO AL CARBONO ASTM 234</t>
  </si>
  <si>
    <t>SUMINISTRO RED. CONC. 12’’x8’’ Ø SCH. 40, ASTM 234</t>
  </si>
  <si>
    <t>SUMINISTRO RED. CONC. 8’’x8’’ Ø SCH. 40, ASTM 234</t>
  </si>
  <si>
    <t>SUMINISTRO RED. 1’’x3/4’’ Ø x90°x3000#, ACERO AL CARBONO, ASTM 234</t>
  </si>
  <si>
    <t>SUMINISTRO DE BRID W.N. 12 Øx150#, ACERO FORJADO ASTM A105</t>
  </si>
  <si>
    <t>SUMIINISTROS ELÉCTRICOS E INSTRUMENTACIÓN</t>
  </si>
  <si>
    <t>SUMINISTROS ELÉCTRICOS E INSTRUMENTACIÓN</t>
  </si>
  <si>
    <t>SUMINISTROS DE TODOS LOS COMPONENTES DEL SISTEMA DE CORTE (CONTROLADORES, DISPOSITIVOS EN GENERAL, CABLEADO, INTALACIÓN DE CONDUIT, ETC.)</t>
  </si>
  <si>
    <t>05.01.30</t>
  </si>
  <si>
    <t>05.01.31</t>
  </si>
  <si>
    <t>05.01.32</t>
  </si>
  <si>
    <t>05.01.33</t>
  </si>
  <si>
    <t>05.01.34</t>
  </si>
  <si>
    <t>05.01.35</t>
  </si>
  <si>
    <t>05.01.36</t>
  </si>
  <si>
    <t>05.01.37</t>
  </si>
  <si>
    <t>05.01.38</t>
  </si>
  <si>
    <t>05.01.39</t>
  </si>
  <si>
    <t>05.01.40</t>
  </si>
  <si>
    <t>05.01.41</t>
  </si>
  <si>
    <t>05.01.42</t>
  </si>
  <si>
    <t>05.01.43</t>
  </si>
  <si>
    <t>05.01.44</t>
  </si>
  <si>
    <t>05.01.45</t>
  </si>
  <si>
    <t>05.01.46</t>
  </si>
  <si>
    <t>05.01.47</t>
  </si>
  <si>
    <t>"CANALIZACIONES ELÉCTRICAS"</t>
  </si>
  <si>
    <t xml:space="preserve">CORTE A NIVEL DE SUBRASANTE </t>
  </si>
  <si>
    <t>ARENA FINA</t>
  </si>
  <si>
    <t>CONCRETO F’C=210KG/M2</t>
  </si>
  <si>
    <t>CONCRETO F’C=350KG/M2</t>
  </si>
  <si>
    <t>ACERO CORRUGADO 1/2” Ø (0.994 KG/M) ASTM A706</t>
  </si>
  <si>
    <t>GRAVA DE RÍO, 2”</t>
  </si>
  <si>
    <t>GRAVA DE RÍO, 1/2” – 3/4”</t>
  </si>
  <si>
    <t>ENCOFRADO</t>
  </si>
  <si>
    <t>TAPA DE FIERRO FUNDIDO</t>
  </si>
  <si>
    <t>01.01.13</t>
  </si>
  <si>
    <t>ESCALERA DE ACCESO</t>
  </si>
  <si>
    <t>01.01.14</t>
  </si>
  <si>
    <t>CONFORMACIÓN DE CAPA BASE</t>
  </si>
  <si>
    <t>TRABAJOS DE CANALIZACIONES</t>
  </si>
  <si>
    <t>CONSTRUCCION DE BUZONES DE INSPECCIÓN DE CONCRETO</t>
  </si>
  <si>
    <t>CONSTRUCCIÓN DE BUZONES ELÉCTRICOS</t>
  </si>
  <si>
    <t>INSTALACIÓN DE TUBOS DE PVC (INC. ACCESORIOS), BANCADA DE CONCRETO Y RELLENO DE ZANJAS</t>
  </si>
  <si>
    <t>INSTALACIÓN DE TUBOS DE PVC, BANCADA DE CONCRETO Y RELLENO EN ZANJAS DE 0.60 M X 1.2 M</t>
  </si>
  <si>
    <t>INSTALACIÓN DE CABLES PARA ALUMBRADO (INCLUYE TENDIDO)</t>
  </si>
  <si>
    <t>INSTALACIÓN EN DUCTOS DE CABLES DE ENERGÍA PARA ALUMBRADO EXTERNO A ISLAS</t>
  </si>
  <si>
    <t>POSTES DE ILUMINACION</t>
  </si>
  <si>
    <t xml:space="preserve">IZAJE DE POSTES </t>
  </si>
  <si>
    <t>02.04.00</t>
  </si>
  <si>
    <t xml:space="preserve">ALUMBRADO PERIMETRAL DE TANQUE Y CUBETOS </t>
  </si>
  <si>
    <t>02.04.01</t>
  </si>
  <si>
    <t xml:space="preserve">INSTALACIÓN Y CONEXIÓN DE REFLECTORES DE 400W, 220V, CON ACCESORIOS PARA MONTAJE EN POSTE </t>
  </si>
  <si>
    <t>PRUEBAS Y PUESTA EN SERVICIO DEL ALUMBRADO</t>
  </si>
  <si>
    <t>PRUEBAS Y PUESTA EN SERVICIO DEL ALUMBRADO EXTERNO A ISLAS</t>
  </si>
  <si>
    <t>DOSSIER DE CALIDAD Y DE EJECUCION</t>
  </si>
  <si>
    <t>DOSSIER DE CALIDAD Y DE EJECUCION DEL SISTEMA DE ALUMBRADO EXTERNO A LAS ISLAS</t>
  </si>
  <si>
    <t xml:space="preserve">SUMINISTROS ELÉCTRICOS Y DE INSTRUMENTACIÓN </t>
  </si>
  <si>
    <t xml:space="preserve">SUMINISTROS ELÉCTRICOS </t>
  </si>
  <si>
    <t>SUMINISTROS PARA CANALIZACIONES</t>
  </si>
  <si>
    <t>SUMINISTRO DE TUBOS DE PVC (INC. ACCESORIOS), BANCADA DE CONCRETO Y RELLENO DE ZANJAS</t>
  </si>
  <si>
    <t>05.01.02.01</t>
  </si>
  <si>
    <t>SUMINISTRO DE TUBOS DE PVC, BANCADA DE CONCRETO Y RELLENO EN ZANJAS DE 0.60 M X 1.4 M</t>
  </si>
  <si>
    <t>05.02.00</t>
  </si>
  <si>
    <t xml:space="preserve">SUMINISTRO DE CABLES PARA ALUMBRADO </t>
  </si>
  <si>
    <t>05.02.01</t>
  </si>
  <si>
    <t>SUMINISTRO DE CABLES DE ENERGÍA PARA ALUMBRADO EXTERNO A ISLAS</t>
  </si>
  <si>
    <t>05.03.00</t>
  </si>
  <si>
    <t>05.03.01</t>
  </si>
  <si>
    <t xml:space="preserve">SUMINISTRO DE POSTES </t>
  </si>
  <si>
    <t>05.04.00</t>
  </si>
  <si>
    <t>SUMINISTRO DE EQUIPOS DE ALUMBRADO EXTERNO A ISLAS</t>
  </si>
  <si>
    <t>05.04.01</t>
  </si>
  <si>
    <t xml:space="preserve">SUMINISTRO DE REFLECTORES IP 65 CON EQUIPO DE 400W, 220V, CON ACCESORIOS PARA MONTAJE EN POSTE </t>
  </si>
  <si>
    <t>"SISTEMA DE ADITIVACIÓN"</t>
  </si>
  <si>
    <t>INSTALACIÓN DE TUBERÍAS, ACERO,3/4"Ø  STD, ASTM A53</t>
  </si>
  <si>
    <t>INSTALACIÓN DE CODOS, ACERO,3/4"Ø  STD, ASTM A53</t>
  </si>
  <si>
    <t>INSTALACIÓN DE TUBERÍA 3"Ø STD. ASTM A36</t>
  </si>
  <si>
    <t>INSTALACIÓN DE PLANCHA 100X50CMX1/4” ASTM36</t>
  </si>
  <si>
    <t>INSTALACIÓN DE PLANCHA 300X50CMX1/4” ASTM36</t>
  </si>
  <si>
    <t>INSTALACIÓN DE BOMBA 3HP</t>
  </si>
  <si>
    <t>INSTALACIÓN DE BRIDA SO 1"ØX300# ASTM A105</t>
  </si>
  <si>
    <t>INSTALACIÓN DE FILTRO 1"ØX3000# ASTM A216</t>
  </si>
  <si>
    <t xml:space="preserve">UND </t>
  </si>
  <si>
    <t>INSTALACIÓN DE TEE 1"ØX3000# ASTM A234</t>
  </si>
  <si>
    <t>INSTALACIÓN DE CODO 1"ØX300# ASTM A234</t>
  </si>
  <si>
    <t>INSTALACIÓN DE UNIÓN UNIVERSAL 1"Ø ASTM A234</t>
  </si>
  <si>
    <t>INSTALACIÓN DE VÁLVULA DE BOLA 1"Ø 304SS</t>
  </si>
  <si>
    <t>INSTALACIÓN DE TUBERÍA 1"Ø CLASS 300 ASTM A53</t>
  </si>
  <si>
    <t>INSTALACIÓN DE WELDING BOSS 1"ØX3000# ASTM A234</t>
  </si>
  <si>
    <t>INSTALACIÓN DE BRIDA SO 3/4” ØX300# ASTM A105</t>
  </si>
  <si>
    <t>INSTALACIÓN DE MANÓMETRO, 0-600 PSI</t>
  </si>
  <si>
    <t>INSTALACIÓN DE TEE 3/4"ØX3000# ASTM A234</t>
  </si>
  <si>
    <t>INSTALACIÓN DE CODO 3/4"ØX3000# ASTM A234</t>
  </si>
  <si>
    <t>INSTALACIÓN DE VÁLVULA DE BOLA 3/4" 304SS</t>
  </si>
  <si>
    <t>INSTALACIÓN DE WELDING BOSS REDUCTOR 1”X3/4"ØX3000# ASTM A234</t>
  </si>
  <si>
    <t>INSTALACIÓN DE TUBERÍA 3/4"Ø CLASS 300 ASTM A53</t>
  </si>
  <si>
    <t>INSTALACIÓN DE VÁLVULA DE ALIVIO 3/4”</t>
  </si>
  <si>
    <t xml:space="preserve">INSTALACIÓN DE WELDING BOSS REDUCTOR 3/4"X1/2” ØX3000# ASTM A234 </t>
  </si>
  <si>
    <t>INSTALACIÓN DE CODO 1/2" ØX3000# ASTM A234</t>
  </si>
  <si>
    <t>INSTALACIÓN DE WELDING BOSS 1/2" ØX3000# ASTM A234</t>
  </si>
  <si>
    <t>INSTALACIÓN DE UNIÓN UNIVERSAL 1/2” Ø ASTM A234</t>
  </si>
  <si>
    <t>INSTALACIÓN DE VÁLVULA DE BOLA 1/2” Ø 304SS</t>
  </si>
  <si>
    <t>INSTALACIÓN DE TUBERÍA 1/2" Ø CLASS 300 ASTM A53</t>
  </si>
  <si>
    <t>INSTALACIÓN INDICADOR-TRANSMISOR REFLEX</t>
  </si>
  <si>
    <t>INSTALACIÓN DE BOTONERAS</t>
  </si>
  <si>
    <t>INSTALACIÓN DE SELLOS CORTA FUEGOS  1/2" Ø</t>
  </si>
  <si>
    <t>INSTALACIÓN DE UNIÓN GUAL 1/2" Ø</t>
  </si>
  <si>
    <t>INSTALACIÓN DE UNIÓN GUAL 3/4" Ø</t>
  </si>
  <si>
    <t>INSTALACIÓN DE CODO CONDUIT 1/2” Ø</t>
  </si>
  <si>
    <t>INSTALACIÓN DE CODO CONDUIT 3/4” Ø</t>
  </si>
  <si>
    <t>SISTEMA DE PUESTA TIERRA</t>
  </si>
  <si>
    <t>INSTALACIÓN DE CABLE DE COBRE TRIPOLAR TIPO XHHW-2 DE 3 - 1/C 250 MCM + G, 600 V, CON AISLAMIENTO DE  XLPE Y CUBIERTA EXTERIOR DE PVC, 90 °C.</t>
  </si>
  <si>
    <t>INSTALACIÓN DE CALE MULTICONDUCTOR TIPO XHHW-2 de 1 - 7/C 14 AWG + G, 600 V, CON AISLAMIENTO DE  XLPE Y CUBIERTA EXTERIOR DE PVC, 90 °C.</t>
  </si>
  <si>
    <t>MONTAJE DE ARRANCADOR EN SUB ESTACIÓN. INCLUYE SUMINISTRO DE PERNOS DE ANCLAJE Y SOPORTERÍA NECESARIA PARA LA INSTALACIÓN</t>
  </si>
  <si>
    <t>MONTAJE DE BOTONERAS DE ARRANQUE/PARADA. INCLUYE SELLOS Y ACCESORIOS DE CONEXIÓN.</t>
  </si>
  <si>
    <t>INSTALACIÓN DE ELECTROBOMBAS, INCLUYE MONTAJE DE TANQUE DE ADITIVOS</t>
  </si>
  <si>
    <t>PUESTA EN SERVICIO DE SKIDS DE ADITIVOS</t>
  </si>
  <si>
    <t>DOSSIER DE CALIDAD DE SKIDS DE ADITIVOS</t>
  </si>
  <si>
    <t>CAPACITACIÓN DE OPERACIÓN, INSPECCIÓN, MANTENIMIENTO, ETC., DE SKIDS INSTALADOS (BOMBAS, TRANSMISORES, ETC.), INC. MANUALES.</t>
  </si>
  <si>
    <t>SUMINISTRO DE ESQUIPOS</t>
  </si>
  <si>
    <t>BOMBAS DOSIFICADORAS DE ENGRANAJE EXTERNO DE 5,5 HP.</t>
  </si>
  <si>
    <t>TANQUES DE ALMACENAMIENTO DE ADITIVOS, INCLUYE INDICADOR MAGNÉTICO Y TRANSMISOR DE NIVEL.</t>
  </si>
  <si>
    <t>SUMINISTRO DE TUBERÍAS, ACERO,3/4"Ø  STD, ASTM A53</t>
  </si>
  <si>
    <t>SUMINISTRO DE CODO ACERO,3/4"Ø  STD, ASTM A234</t>
  </si>
  <si>
    <t>SUMINISTRO DE TUBERÍA 3"Ø STD. ASTM A36</t>
  </si>
  <si>
    <t>SUMINISTRO DE PLANCHA 100X50CMX1/4” ASTM36</t>
  </si>
  <si>
    <t>SUMINISTRO DE PLANCHA 300X50CMX1/4” ASTM36</t>
  </si>
  <si>
    <t>SUMINISTRO DE BOMBA 3HP</t>
  </si>
  <si>
    <t>SUMINISTRO DE BRIDA SO 1"ØX300# ASTM A105</t>
  </si>
  <si>
    <t>SUMINISTRO DE FILTRO 1"ØX3000# ASTM A216</t>
  </si>
  <si>
    <t>SUMINISTRO DE TEE 1"ØX3000# ASTM A234</t>
  </si>
  <si>
    <t>SUMINISTRO DE CODO 1"ØX300# ASTM A234</t>
  </si>
  <si>
    <t>SUMINISTRO DE UNIÓN UNIVERSAL 1"Ø ASTM A234</t>
  </si>
  <si>
    <t>SUMINISTRO DE VÁLVULA DE BOLA 1"Ø 304SS</t>
  </si>
  <si>
    <t>SUMINISTRO DE TUBERÍA 1"Ø CLASS 300 ASTM A53</t>
  </si>
  <si>
    <t>SUMINISTRO DE WELDING BOSS 1"ØX3000# ASTM A234</t>
  </si>
  <si>
    <t>SUMINISTRO DE BRIDA SO 3/4” ØX300# ASTM A105</t>
  </si>
  <si>
    <t>SUMINISTRO DE MANÓMETRO, 0-600 PSI</t>
  </si>
  <si>
    <t>SUMINISTRO DE TEE 3/4"ØX3000# ASTM A234</t>
  </si>
  <si>
    <t>SUMINISTRO DE CODO 3/4"ØX3000# ASTM A234</t>
  </si>
  <si>
    <t>SUMINISTRO DE VÁLVULA DE BOLA 3/4" 304SS</t>
  </si>
  <si>
    <t>SUMINISTRO DE WELDING BOSS REDUCTOR 1”X3/4"ØX3000# ASTM A234</t>
  </si>
  <si>
    <t>SUMINISTRO DE TUBERÍA 3/4"Ø CLASS 300 ASTM A53</t>
  </si>
  <si>
    <t>SUMINISTRO DE VÁLVULA DE ALIVIO 3/4”</t>
  </si>
  <si>
    <t xml:space="preserve">SUMINISTRO DE WELDING BOSS REDUCTOR 3/4"X1/2” ØX3000# ASTM A234 </t>
  </si>
  <si>
    <t>SUMINISTRO DE CODO 1/2" ØX3000# ASTM A234</t>
  </si>
  <si>
    <t>SUMINISTRO DE WELDING BOSS 1/2" ØX3000# ASTM A234</t>
  </si>
  <si>
    <t>SUMINISTRO DE UNIÓN UNIVERSAL 1/2” Ø ASTM A234</t>
  </si>
  <si>
    <t>SUMINISTRO DE VÁLVULA DE BOLA 1/2” Ø 304SS</t>
  </si>
  <si>
    <t>SUMINISTRO DE TUBERÍA 1/2" Ø CLASS 300 ASTM A53</t>
  </si>
  <si>
    <t>SUMINISTRO INDICADOR-TRANSMISOR REFLEX</t>
  </si>
  <si>
    <t>SUMINISTRO DE BOTONERAS</t>
  </si>
  <si>
    <t>SUMINISTRO DE SELLOS CORTA FUEGOS  1/2" Ø</t>
  </si>
  <si>
    <t>SUMINISTRO DE UNIÓN GUAL 1/2" Ø</t>
  </si>
  <si>
    <t>SUMINISTRO DE UNIÓN GUAT 3/4" Ø</t>
  </si>
  <si>
    <t>SUMINISTRO DE CODO CONDUIT 1/2” Ø</t>
  </si>
  <si>
    <t>SUMINISTRO DE CODO CONDUIT 3/4” Ø</t>
  </si>
  <si>
    <t>08.00.00</t>
  </si>
  <si>
    <t>08.03.01</t>
  </si>
  <si>
    <t>08.03.02</t>
  </si>
  <si>
    <t xml:space="preserve">SUMINISTRO DE VARIADORES DE VELOCIDAD PARA 12 MOTORES TRIFASICOS DE 3 HP, 0,46 KV. </t>
  </si>
  <si>
    <t>07.02.03</t>
  </si>
  <si>
    <t>07.02.04</t>
  </si>
  <si>
    <t>07.02.05</t>
  </si>
  <si>
    <t>07.02.06</t>
  </si>
  <si>
    <t>07.02.07</t>
  </si>
  <si>
    <t>07.02.08</t>
  </si>
  <si>
    <t>07.02.09</t>
  </si>
  <si>
    <t>07.02.10</t>
  </si>
  <si>
    <t>07.02.11</t>
  </si>
  <si>
    <t>07.02.12</t>
  </si>
  <si>
    <t>07.02.13</t>
  </si>
  <si>
    <t>07.02.14</t>
  </si>
  <si>
    <t>07.02.15</t>
  </si>
  <si>
    <t>07.02.16</t>
  </si>
  <si>
    <t>07.02.17</t>
  </si>
  <si>
    <t>07.02.18</t>
  </si>
  <si>
    <t>07.02.19</t>
  </si>
  <si>
    <t>07.02.20</t>
  </si>
  <si>
    <t>07.02.21</t>
  </si>
  <si>
    <t>07.02.22</t>
  </si>
  <si>
    <t>07.02.23</t>
  </si>
  <si>
    <t>07.02.24</t>
  </si>
  <si>
    <t>07.02.25</t>
  </si>
  <si>
    <t>07.02.26</t>
  </si>
  <si>
    <t>07.02.27</t>
  </si>
  <si>
    <t>07.02.28</t>
  </si>
  <si>
    <t>07.02.29</t>
  </si>
  <si>
    <t>07.02.30</t>
  </si>
  <si>
    <t>07.02.31</t>
  </si>
  <si>
    <t>07.02.32</t>
  </si>
  <si>
    <t>07.02.33</t>
  </si>
  <si>
    <t>07.02.34</t>
  </si>
  <si>
    <t>07.02.35</t>
  </si>
  <si>
    <t>“BALANZAS”</t>
  </si>
  <si>
    <t>MEJORAMIENTO DE SUELOS</t>
  </si>
  <si>
    <t>OBRA CIVIL</t>
  </si>
  <si>
    <t>OBRA CIVIL PARA BALANZAS</t>
  </si>
  <si>
    <t>TRABAJOS ELECTRICOS E INSTRUMENTACIÓN</t>
  </si>
  <si>
    <t>INSTALACIÓN DEL CABLEADO ELECTRICO Y DE INSTRUMENTACIÓN</t>
  </si>
  <si>
    <t>CALIBRACIÓN Y CONTRASTACIÓN DE LA BALANZA</t>
  </si>
  <si>
    <t>SUMINISTROS PARA TRABAJOS METALMECÁNICOS (DIESEL B5)</t>
  </si>
  <si>
    <t>SUMINISTRO DE BALANZAS Y DISPOSITIVOS ELECTRÓNICOS ASOCIADOS</t>
  </si>
  <si>
    <t>SUMINISTRO DE CABLE ELECTRICO Y DE INSTRUMENTACIÓN</t>
  </si>
  <si>
    <t>"SISTEMA CONTRA INCENDIO"</t>
  </si>
  <si>
    <t>ENCOFRADO DE LOSA</t>
  </si>
  <si>
    <t xml:space="preserve">LOSA BLADER TANK, CONCRETO F'C= 210 KG/CM2 </t>
  </si>
  <si>
    <t xml:space="preserve">HABILITACIÓN Y COLOCACIÓN DE ACERO (1/2''Ф 0.994 kg/m) </t>
  </si>
  <si>
    <t>EXCAVACIÓN DE ZANJA PARA TUBERÍA (0.5mx1.0m)</t>
  </si>
  <si>
    <t>EXCAVACIÓN DE ZANJA PARA LOSA</t>
  </si>
  <si>
    <t>INSTALACIÓN DE TUBERÍAS, ACERO,3"Ø  STD, ASTM A53</t>
  </si>
  <si>
    <t>INSTALACIÓN DE TUBERÍAS, ACERO,2"Ø  STD, ASTM A53</t>
  </si>
  <si>
    <t>INSTALACIÓN DE VÁLVULA COMPUERTA BRIDADA, Ø2"-150#, ASTM A216</t>
  </si>
  <si>
    <t>INSTALACIÓN DE RED. CONCÉNTRICA 6"x3"Ø ASTM A234</t>
  </si>
  <si>
    <t>INSTALACIÓN DE BRIDA SO 3"Øx150# ASTM A105</t>
  </si>
  <si>
    <t>INSTALACIÓN DE BLADDER TANK</t>
  </si>
  <si>
    <t>LLENADO DE EXTRACTO DE ESPUMA</t>
  </si>
  <si>
    <t>INSTALACIÓN DE TEE RED. 4’’x2’’ Ø SCH. 40 – ASTM A234</t>
  </si>
  <si>
    <t>INSTALACIÓN DE TEE RED. 8’’x6’’ Ø SCH. 40 – ASTM A234</t>
  </si>
  <si>
    <t>TRABAJOS DE INSTRUMENTACIÓN</t>
  </si>
  <si>
    <t>INSTALACIÓN DEL SISTEMA FIRE &amp; GAS (F&amp;g)</t>
  </si>
  <si>
    <t>INSTALACIÓN DE LAS VÁLVULAS DE DILUVIO  UL/FM 6’’ Ф x 150# ASTM A216</t>
  </si>
  <si>
    <t>03.01.02</t>
  </si>
  <si>
    <t>INSTALACION DETECTORES DE FUEGO ( CERTIFICACIÓN UL/FM)</t>
  </si>
  <si>
    <t>03.01.03</t>
  </si>
  <si>
    <t>INSTALACION DE ALARMAS ( CERTIFICACIÓN UL/FM)</t>
  </si>
  <si>
    <t>03.01.04</t>
  </si>
  <si>
    <t>MONTAJE  DEL TABLERO DE DISTRIBUCION DE INSTRUMENTOS  PARA EL F&amp;G</t>
  </si>
  <si>
    <t>03.01.05</t>
  </si>
  <si>
    <t>MONTAJE DEL TABLERO DE FUERZA SISTEMA F&amp;G</t>
  </si>
  <si>
    <t>03.01.06</t>
  </si>
  <si>
    <t>INSTALACIÓN DE LOS CONTROLADORES DEL SISTEMA F&amp;G. (CERTIFICACIÓN UL/FM)</t>
  </si>
  <si>
    <t>03.01.07</t>
  </si>
  <si>
    <t>MONTAJE  DE TUBERIA CONDUIT CON REVESTIMIENTO DE PVC( INCLUYE CAJA DE PASO, SELLOS  CORTA FUEGO Y ACCESORIOS)</t>
  </si>
  <si>
    <t>03.01.08</t>
  </si>
  <si>
    <t>INSTALACIÓN DEL CABLEADO DEL F&amp;G</t>
  </si>
  <si>
    <t>03.01.09</t>
  </si>
  <si>
    <t>INSTALACIÓN DE LAS VÁLVULAS DE DILUVIO  UL/FM 2’’ Ф x 150# ASTM A216</t>
  </si>
  <si>
    <t xml:space="preserve">ASPERSORES UL/FM CONEXIÓN 1/2’’ Ф </t>
  </si>
  <si>
    <t>PUESTA EN SERVICIO DEL SISTEMA CONTRA INCENDIO</t>
  </si>
  <si>
    <t>DOSSIER DE CALIDAD DEL SISTEMA FIRE &amp; GAS Y DE TODO EL CONJUNTO (DESDE TANQUE BLADDER HASTA ROCIADORES).</t>
  </si>
  <si>
    <t>CAPACITACIÓN DE OPERACIÓN, INSPECCIÓN, MANTENIMIENTO, ETC., DE TODO EL SISTEMA CONTRA INCENDO QUE CONFORMA ESTE PROYECTO (FIRE &amp; GAS, BLADDER, ROCIADORES, ETC..), INC. MANUALES.</t>
  </si>
  <si>
    <t xml:space="preserve">SUMINISTRO DE ESQUIPOS </t>
  </si>
  <si>
    <t>SUMINISTRO DE BLADDER TANK DE 750 GAOLNES DE CAPACIDAD</t>
  </si>
  <si>
    <t>SUMINISTRO DE EXTRACTO DE ESPUMA</t>
  </si>
  <si>
    <t>GAL</t>
  </si>
  <si>
    <t>SUMINISTRO DE PIPING Y ACCESORIOS</t>
  </si>
  <si>
    <t>SUMINISTRO DE TUBERÍAS, ACERO,3"Ø  STD, ASTM A53</t>
  </si>
  <si>
    <t>SUMINISTRO DE TUBERÍAS, ACERO,2"Ø  STD, ASTM A53</t>
  </si>
  <si>
    <t>SUMINISTRO DE VÁLVULA COMPUERTA BRIDADA, Ø2"-150#, ASTM A216</t>
  </si>
  <si>
    <t>SUMINISTRO DE RED. CONCÉNTRICA 6"x3"Ø ASTM A234</t>
  </si>
  <si>
    <t>SUMINISTRO DE BRIDA SO 3"Øx150# ASTM A105</t>
  </si>
  <si>
    <t>SUMINISTRO DE TEE RED. 4’’x2’’ Ø SCH. 40 – ASTM A234</t>
  </si>
  <si>
    <t>SUMINISTRO DE TEE RED. 8’’x6’’ Ø SCH. 40 – ASTM A234</t>
  </si>
  <si>
    <t>SUMINISTRO DEL SISTEMA FIRE &amp; GAS (F&amp;G)</t>
  </si>
  <si>
    <t>SUMIINISTRO E INSTALACIÓN DE LAS VALVUALS DE DILUVIO ( CERTIFICACIÓN UL/FM)</t>
  </si>
  <si>
    <t xml:space="preserve">SUMINISTRO, INTEGRACIÓN, CONFIGURACION  DEL SISTEMA F&amp;G </t>
  </si>
  <si>
    <t>SUMINISTRO  DETECTORES DE FUEGO ( CERTIFICACIÓN UL/FM)</t>
  </si>
  <si>
    <t>07.03.04</t>
  </si>
  <si>
    <t>SUMINISTRO DE ALARMAS ( CERTIFICACIÓN UL/FM)</t>
  </si>
  <si>
    <t>07.03.05</t>
  </si>
  <si>
    <t>SUMINISTRO TABLERO DE DISTRIBUCION DE INSTRUMENTOS  PARA EL F&amp;G</t>
  </si>
  <si>
    <t>07.03.06</t>
  </si>
  <si>
    <t>SUMINISTRO  TABLERO DE FUERZA SISTEMAf F&amp;G</t>
  </si>
  <si>
    <t>07.03.07</t>
  </si>
  <si>
    <t>SUMINISTRO  DE LOS CONTROLADORES DEL SISTEMA F&amp;G. (CERTIFICACIÓN UL/FM)</t>
  </si>
  <si>
    <t>07.03.08</t>
  </si>
  <si>
    <t>SUMINISTRO DE TUBERIA CONDUIT CON REVESTIMIENTO DE PVC( INCLUYE CAJA DE PASO, SELLOS  CORTA FUEGO Y ACCESORIOS)</t>
  </si>
  <si>
    <t>07.03.09</t>
  </si>
  <si>
    <t>SUMINISTRO  DEL CABLEADO DE F&amp;G</t>
  </si>
  <si>
    <t>CORTE Y NIVELACIÓN DE TERRENO NATURAL</t>
  </si>
  <si>
    <t>EXCAVACIÓN DE ZANJAS PARA CIMIENTOS</t>
  </si>
  <si>
    <t xml:space="preserve">CIMENTACIÓN  PARA PUENTE DE FISCALIZACIÓN1:10 + 30%PG, 1:10 + 25%PM </t>
  </si>
  <si>
    <t>ELIMINACIÓN DE MATERIAL EXCEDENTE</t>
  </si>
  <si>
    <t>AFIRMADO DE PUENTE DE INSPECCIÓN</t>
  </si>
  <si>
    <t>CONCRETO PARA VIGAS Y COLUMNAS EN PUENTE DE FISCALIZACIÓN F´C = 210 KG/CM2</t>
  </si>
  <si>
    <t>CASETA DE FISCALIZACIÓN</t>
  </si>
  <si>
    <t>CIMIENTO 1:8 + 25%PM</t>
  </si>
  <si>
    <t>01.02.09</t>
  </si>
  <si>
    <t>ENCOFRADO Y DESENCOFRADO</t>
  </si>
  <si>
    <t>01.02.10</t>
  </si>
  <si>
    <t>01.02.11</t>
  </si>
  <si>
    <t>LEVANTAMIENTO DE PAREDES TIPO SOGA</t>
  </si>
  <si>
    <t>01.02.12</t>
  </si>
  <si>
    <t>COLOCACIÓN DE TECHO ALIGERADO 0,2m</t>
  </si>
  <si>
    <t>01.02.13</t>
  </si>
  <si>
    <t>COLOCACIÓN DE PORCELANATO EN PISO Y SEGUNDO PISO</t>
  </si>
  <si>
    <t>01.02.14</t>
  </si>
  <si>
    <t>TECHO DE PUENTE DE FISCALIZACIÓN</t>
  </si>
  <si>
    <t>01.02.15</t>
  </si>
  <si>
    <t>TECHO DE PUENTE DE INSPECCIÓN</t>
  </si>
  <si>
    <t>01.02.16</t>
  </si>
  <si>
    <t>CONCRETO PARA CIMENTACIÓN DE PUENTE DE INSPECCIÓN F´C = 210 KG/CM2</t>
  </si>
  <si>
    <t>INSTALACIÓN DE ESCALERAS DE ACCESO PARA PUENTE DE FISCALIZACIÓN</t>
  </si>
  <si>
    <t>INSTALACIÓN DE ESCALERAS DE ACCESO  PARA PUENTE DE INSPECCIÓN</t>
  </si>
  <si>
    <t xml:space="preserve">INSTALACIÓN DE PUENTE RETRÁCTIL PARA INSPECCIÓN Y FISCALIZACIÓN </t>
  </si>
  <si>
    <t>INSTALACIÓN DE PLATAFORMA PARA PUENTE DE INSPECCIÓN</t>
  </si>
  <si>
    <t>INSTALACIÓN DE ESTRUCTURA DEL SISTEMA DE ANCLAJE</t>
  </si>
  <si>
    <t>INSTALACIÓN DE REJILLAS PARA PUENTE DE FISCALIZACIÓN</t>
  </si>
  <si>
    <t>INSTALACIÓN DE REJILLAS PARA PUENTE DE INSPECCIÓN</t>
  </si>
  <si>
    <t>INSTALACIÓN DE LUMINARIAS LED EN TECHO DE PUENTE DE INSPECCIÓN</t>
  </si>
  <si>
    <t>INSTALACIÓN DE LUMINARIAS LED EN TECHO DE PUENTE DE FISCALIZACIÓN</t>
  </si>
  <si>
    <t>INSTALACIÓN DE CABLES ELÉCTRICOS PARA EL PUENTE DE INSPECCIÓN</t>
  </si>
  <si>
    <t>INSTALACIÓN DE CABLES ELÉCTRICOS PARA EL PUENTE DE FISCALIZACIÓN</t>
  </si>
  <si>
    <t>DOSSIER DE CALIDAD DEL SISTEMA DE FISCALIZACIÓN E INSPECCIÓN.</t>
  </si>
  <si>
    <t>SUMINISTRO DE MATERIALES PARA ESCALERAS DE PUENTE DE FISCALIZACIÓN</t>
  </si>
  <si>
    <t>SUMINISTRO DE MATERIALES PARA ESCALERAS DE PUENTE DE INSPECIÓN</t>
  </si>
  <si>
    <t>SUMINISTRO DE MATERIALES PARA PLATAFORMA DE PUENTE DE INSPECCIÓN</t>
  </si>
  <si>
    <t>SUMINISTRO DE MATERIALES PARA ESTRUCTURA DEL SISTEMA DE ANCLAJE</t>
  </si>
  <si>
    <t>SUMINISTRO DE MATERIALES PARA REJILLAS DE PUENTE DE FISCALIZACIÓN</t>
  </si>
  <si>
    <t>SUMINISTRO DE MATERIALES PARA REJILLAS DE PUENTE DE INSPECCIÓN</t>
  </si>
  <si>
    <t>SUMINISTRO DE ACERO 1/2’’ Ф (0,944 kg/m) Y 3/8’’ (0,455 kg/m) PARA FISCALIZACIÓN</t>
  </si>
  <si>
    <t>SUMINISTRO DE LUMINARIAS LED EN TECHO DE PUENTE DE INSPECCIÓN</t>
  </si>
  <si>
    <t>SUMINISTRO DE LUMINARIAS LED EN TECHO DE PUENTE DE FISCALIZACIÓN</t>
  </si>
  <si>
    <t>SUMINISTRO DE CABLES ELÉCTRICOS PARA EL PUENTE DE INSPECCIÓN</t>
  </si>
  <si>
    <t>SUMINISTRO DE CABLES ELÉCTRICOS PARA EL PUENTE DE FICALIZACIÓN, INCLUYE CONDUITS.</t>
  </si>
  <si>
    <t>“PUENTES DE INSPECCIÓN Y PUENTE DE FISCALIZACIÓN”</t>
  </si>
  <si>
    <t>SUMINISTRO DE ACERO 1/2’’ Ф (0,944 kg/m) Y 3/8’’ (0,455 kg/m) PARA INSPECCION</t>
  </si>
  <si>
    <t xml:space="preserve">INSTALACIÓN DE TUBERÍAS, ACERO,4"Ø  SHC.40, ASTM A53 </t>
  </si>
  <si>
    <t>INSTALACIÓN DE TUBERÍAS, ACERO,3"Ø  SCH.40, ASTM A53</t>
  </si>
  <si>
    <t>INSTALACIÓN DE TUBERÍAS, ACERO,1-1/2"Ø  SCH.80, ASTM A53</t>
  </si>
  <si>
    <t>INSTALACIÓN DE TUBERÍAS, ACERO,1"Ø  SCH.80, ASTM A53</t>
  </si>
  <si>
    <t>INSTALACIÓN DE VÁLVULA INSTALACIÓN DE TUBERÍAS, ACERO,1-1/2"Ø  SCH.80, ASTM A53COMPUERTA 1-1/2"Øx800# ASTM A216</t>
  </si>
  <si>
    <t>INSTALACIÓN DE VÁLVULA COMPUERTA 1"Øx800# ASTM A216</t>
  </si>
  <si>
    <t>INSTALACIÓN DE BRIDA 4"Øx150#</t>
  </si>
  <si>
    <t>INSTALACIÓN DE BRIDA 3"Øx150# ASTM A105</t>
  </si>
  <si>
    <t>INSTALACIÓN DE REDUCCIÓN CONCÉNTRICA 4"x3"Ø SCH. 40 ASTM A234</t>
  </si>
  <si>
    <t>INSTALACIÓN DE CODO SCH.40 4"Øx90º ASTM A234</t>
  </si>
  <si>
    <t>INSTALACIÓN DE CODO SCH.40 3"Øx90º ASTM A234</t>
  </si>
  <si>
    <t>INSTALACIÓN DE CODO 1-1/2"Ø SCH.80x90º ASTM A234</t>
  </si>
  <si>
    <t>INSTALACIÓN DE CODO 1"Ø SCH.80x90º ASTM A234</t>
  </si>
  <si>
    <t>INSTALACIÓN DE FILTRO 1-1/2"Ø x150#</t>
  </si>
  <si>
    <t>INSTALACIÓN DE UNIÓN UNIVERSAL 1/1/2"Ø ASTM A234</t>
  </si>
  <si>
    <t>INSTALACIÓN DE UNIÓN UNIVERSAL 1"Ø x3000# ASTM A234</t>
  </si>
  <si>
    <t>INSTALACIÓN DE TEE 1´´ Øx3000# ASTM A234</t>
  </si>
  <si>
    <t>INSTALACIÓN DE  TEE 1/2´´ Øx3000# ASTM A234</t>
  </si>
  <si>
    <t>INSTALACIÓN DE VÁLVULA CHECK 1’’Øx800# ASTM A216</t>
  </si>
  <si>
    <t>INSTALACIÓN DE VÁLVULA DE BOLA 1/2’’Ø 304SS</t>
  </si>
  <si>
    <t>INSTALACIÓN DE  WELDING BOSS 1/2’’Øx3000# ASTM A234</t>
  </si>
  <si>
    <t>INSTALACIÓN DE FILTRO “Y” MESH 40 1-1/2’’ Ø</t>
  </si>
  <si>
    <t>INSTALACIÓN DE BRIDA 1-1/2’’ Øx150# ASTM A105</t>
  </si>
  <si>
    <t>INSTALACIÓN DE BRIDA 1’’ Øx150# ASTM A105</t>
  </si>
  <si>
    <t>INSTALACIÓN DE TUBERÍA DE ACERO, 2’’Ø SCH. 40 ASTM A53</t>
  </si>
  <si>
    <t>INSTALACIÓN DE EQUIPOS</t>
  </si>
  <si>
    <t>INSTALACIÓN DE TANQUE RECUPERADOR DE VAPORES, INCLUYE ARRESTA FLAMAS Y TUBERÍA DE VENTEO</t>
  </si>
  <si>
    <t>INSTALACIÓN DE TANQUE SEPARADOR DE CONDENSADO</t>
  </si>
  <si>
    <t>02.02.03</t>
  </si>
  <si>
    <t>INSTALACIÓN DE BOMBA CENTRÍFUGA</t>
  </si>
  <si>
    <t>INSTALACIÓN DE SOPORTES Y ESTRUCTURAS</t>
  </si>
  <si>
    <t>FABRICACIÓN E INSTALACIÓN DE SOPORTES</t>
  </si>
  <si>
    <t>FABRICACIÓN E INSTALACIÓN DE REJILLAS PARA ESCALERAS</t>
  </si>
  <si>
    <t>02.03.03</t>
  </si>
  <si>
    <t>FABRICACIÓN E INSTALACIÓN DE ESCALERAS Y BARANDAS</t>
  </si>
  <si>
    <t>INSTALACIÓN DE CABLES DE ALIMENTACIÓN, CONTROL Y COMUNICACIÓN</t>
  </si>
  <si>
    <t>INSTALACIÓN DE TRANSMISOR INDICADOR DE NIVEL</t>
  </si>
  <si>
    <t>INSTALACIÓN DE BOTONERAS, TUBERÍAS CONDUIT Y ACCESORIOS, PUESTA A TIERRA, ETC.</t>
  </si>
  <si>
    <t>04.01.01</t>
  </si>
  <si>
    <t>DOSSIER DE CALIDAD DEL SISTEMA DE RECUPERACIÓN DE VAPORES</t>
  </si>
  <si>
    <t>SUMINISTRO DE TUBERÍAS, ACERO,4"Ø  SHC.40, ASTM A53</t>
  </si>
  <si>
    <t>SUMINISTRO DE TUBERÍAS, ACERO,3"Ø  SCH.40, ASTM A53</t>
  </si>
  <si>
    <t>SUMINISTRO DE TUBERÍAS, ACERO,1-1/2"Ø  SCH.80, ASTM A53</t>
  </si>
  <si>
    <t>SUMINISTRO DE TUBERÍAS, ACERO,1"Ø  SCH.80, ASTM A53</t>
  </si>
  <si>
    <t>SUMINISTRO DE VÁLVULA COMPUERTA 1-1/2"Øx800# ASTM A216</t>
  </si>
  <si>
    <t>SUMINISTRO DE VÁLVULA COMPUERTA 1"Øx800# ASTM A216</t>
  </si>
  <si>
    <t>SUMINISTRO DE BRIDA 4"Øx150#</t>
  </si>
  <si>
    <t>SUMINISTRO DE BRIDA 3"Øx150# ASTM A105</t>
  </si>
  <si>
    <t>SUMINISTRO DE REDUCCIÓN CONCÉNTRICA 4"x3"Ø SCH. 40 ASTM A234</t>
  </si>
  <si>
    <t>SUMINISTRO DE CODO SCH.40 4"Øx90º ASTM A234</t>
  </si>
  <si>
    <t>SUMINISTRO DE CODO SCH.40 3"Øx90º ASTM A234</t>
  </si>
  <si>
    <t>SUMINISTRO DE CODO 1-1/2"Ø SCH.80x90º</t>
  </si>
  <si>
    <t>SUMINISTRO DE CODO 1"Ø SCH.80x90º</t>
  </si>
  <si>
    <t>SUMINISTRO DE FILTRO 1-1/2"Ø x150#</t>
  </si>
  <si>
    <t>SUMINISTRO DE UNIÓN UNIVERSAL 1/1/2"Ø x150#</t>
  </si>
  <si>
    <t>SUMINISTRO DE UNIÓN UNIVERSAL 1"Ø x150#</t>
  </si>
  <si>
    <t>SUMINISTRO DE TEE 1´´ Øx3000# ASTM A234</t>
  </si>
  <si>
    <t xml:space="preserve"> SUMINISTRO DE  TEE 1/2´´ Øx3000# ASTM A234</t>
  </si>
  <si>
    <t>SUMINISTRO DE VÁLVULA CHECK 1’’Øx800# ASTM A216</t>
  </si>
  <si>
    <t>SUMINISTRO DE VÁLVULA DE BOLA 1/2’’Ø 304SS</t>
  </si>
  <si>
    <t>SUMINISTRO DE  WELDING BOSS 1/2’’Øx3000# ASTM A234</t>
  </si>
  <si>
    <t>SUMINISTRO DE FILTRO “Y” MESH 40 1-1/2’’ Ø</t>
  </si>
  <si>
    <t>SUMINISTRO DE BRIDA 1-1/2’’ Øx150# ASTM A105</t>
  </si>
  <si>
    <t>SUMINISTRO DE BRIDA 1’’ Øx150# ASTM A105</t>
  </si>
  <si>
    <t>SUMINISTRO DE TUBERÍA DE, ACERO, 2’’Ø SCH. 40 ASTM A53</t>
  </si>
  <si>
    <t xml:space="preserve">SUMINISTRO DE PLANCHA ASTM A36, 1/4’’ </t>
  </si>
  <si>
    <t>SUMINISTRO DE TUBO ESTRUCTURAL 4’’, 4.11KG/M</t>
  </si>
  <si>
    <t>SUMINISTRO DE PLANCHA ROLADA 1/4’’, ASTM A36</t>
  </si>
  <si>
    <t>SUMINISTRO DE CUP 1/4’’, ASTM A36 PARA TANQUE RECUPERADOR</t>
  </si>
  <si>
    <t>SUMINISTRO DE CUP 1/4’’, ASTM A36 PARA TANQUE SEPARADOR DE GOTAS</t>
  </si>
  <si>
    <t>SUMINISTRO EQUIPOS</t>
  </si>
  <si>
    <t>SUMINISTRO DE BOMBAS CENTRÍFUGAS ANSI</t>
  </si>
  <si>
    <t>05.02.02</t>
  </si>
  <si>
    <t>SUMINISTRO DE TANQUE RECUPERADOR DE VAPORES</t>
  </si>
  <si>
    <t>05.02.03</t>
  </si>
  <si>
    <t>SUMINISTRO DE TANQUE SEPARADOR DE CONDENSADO</t>
  </si>
  <si>
    <t>05.02.04</t>
  </si>
  <si>
    <t>SUMINISTRO DE TRANSMISOR INDICADOR DE NIVEL, TIPO MAGNÉTICO</t>
  </si>
  <si>
    <t>05.02.05</t>
  </si>
  <si>
    <t>SUMINISTRO DE ARRANCADOR SOFT START</t>
  </si>
  <si>
    <t>05.02.06</t>
  </si>
  <si>
    <t>SUMINISTRO DE ARRESTAFLAMAS</t>
  </si>
  <si>
    <t>SUMINISTRO DE CABLES DE ALIMENTACIÓN, CONTROL Y COMUNICACIÓN</t>
  </si>
  <si>
    <t>SUMINISTRO DE CABLES DE ALIMENTACIÓN, CONTROL Y COMUNICACIÓN (LIBRE DE HALOGENUROS)</t>
  </si>
  <si>
    <t>SUMINISTRO DE BOTONERAS, TUBERÍAS CONDUIT Y ACCESORIOS, PUESTA A TIERRA, ETC.</t>
  </si>
  <si>
    <t>"SISTEMA DE RECUPERACIÓN DE VAPORES"</t>
  </si>
  <si>
    <t>"DRENAJE OLEOSO"</t>
  </si>
  <si>
    <t>CONSTRUCCIÓN E INSTALACIÓN DE ESCUADRA, INCLUYE TAPAS</t>
  </si>
  <si>
    <t>INSTALACIÓN DE TUBERÍAS DE 6"Ø API 5L PSL1 SCH.40</t>
  </si>
  <si>
    <t>FABRICACIÓN DE SELLOS METÁLICO ANCLADOS CON PERNOS</t>
  </si>
  <si>
    <t>SUMINISTRO DE PLANCHAS PARA FABRICACIÓN DE SELLOS DE DRENAJES</t>
  </si>
  <si>
    <t>SUMINISTRO DE TUBERÍAS DE 6"Ø API 5L PSL1 SCH.40</t>
  </si>
  <si>
    <t>MONTAJE DE TABLEROS DE DISTRIBUCION XP (TD) Y CONTROL (TC), INCLUYE : SOPORTES, PINTURA, SWITCHES, PILOTOS, EQUIPOS INTERNOS Y ACCESORIOS XP ELECTRICOS EN GENERAL.</t>
  </si>
  <si>
    <t>MONTAJE DE TREN DE MEDICIÓN PARA GASOLINAS: GAS-95/GAS-90/GAS 84 Y DIESEL B5 DE 4" (INCLUYE PREFABRICADOS, PINTURA, SOPORTES, ACCESORIOS EN GENERAL Y MONTAJE DE EQUIPOS)</t>
  </si>
  <si>
    <t>TOTAL COSTO DIRECTO S/.:</t>
  </si>
  <si>
    <t>GASTOS GENERALES (10%) S/.:</t>
  </si>
  <si>
    <t>UTILIDADES (5%) S/.:</t>
  </si>
  <si>
    <t>SUB TOTAL 1 S/.:</t>
  </si>
  <si>
    <t>SUB TOTAL 2 S/.:</t>
  </si>
  <si>
    <t>PRESUPUESTO TOTAL (1+2) S/.:</t>
  </si>
  <si>
    <t>IGV (18%):</t>
  </si>
  <si>
    <t>MONTO DE REQUERIMIENTO S/.:</t>
  </si>
  <si>
    <t>RESUMEN GENERAL</t>
  </si>
  <si>
    <t>ITEM</t>
  </si>
  <si>
    <t>DESCRIPCIÓN</t>
  </si>
  <si>
    <t>01.00.01</t>
  </si>
  <si>
    <t>DOCUMENTACION PRELIMINAR</t>
  </si>
  <si>
    <t>ISLAS DE DESPACHO</t>
  </si>
  <si>
    <t>RACK DE TUBERÍAS EN PLANTA DE VENTAS</t>
  </si>
  <si>
    <t>BOMBAS CENTRÍFUGAS PARA COMBUSTIBLES</t>
  </si>
  <si>
    <t>CANALIZACIONES, BUZONES ELÉCTRICOS Y ALUMBRADO</t>
  </si>
  <si>
    <t>SISTEMA DE ADITIVACIÓN</t>
  </si>
  <si>
    <t>BALANZAS</t>
  </si>
  <si>
    <t>01.00.12</t>
  </si>
  <si>
    <t>SISTEMA CONTRA INCENDIO</t>
  </si>
  <si>
    <t>01.00.13</t>
  </si>
  <si>
    <t>PUENTES DE INSPECCIÓN Y FISCALIZACIÓN</t>
  </si>
  <si>
    <t>01.00.14</t>
  </si>
  <si>
    <t>DRENAJE OLEOSO</t>
  </si>
  <si>
    <t xml:space="preserve">SUB ESTACIÓN ELÉCTRICA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</si>
</sst>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S/&quot;* #,##0.00_-;\-&quot;S/&quot;* #,##0.00_-;_-&quot;S/&quot;* &quot;-&quot;??_-;_-@_-"/>
    <numFmt numFmtId="43" formatCode="_-* #,##0.00_-;\-* #,##0.00_-;_-* &quot;-&quot;??_-;_-@_-"/>
    <numFmt numFmtId="168" formatCode="_ &quot;S/.&quot;\ * #,##0.00_ ;_ &quot;S/.&quot;\ * \-#,##0.00_ ;_ &quot;S/.&quot;\ * &quot;-&quot;??_ ;_ @_ "/>
    <numFmt numFmtId="169" formatCode="_(&quot;$&quot;* #,##0.00_);_(&quot;$&quot;* \(#,##0.00\);_(&quot;$&quot;* &quot;-&quot;??_);_(@_)"/>
    <numFmt numFmtId="170" formatCode="[$S/.-280A]\ 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3"/>
      <color rgb="FF0F243E"/>
      <name val="Arial Narrow"/>
      <family val="2"/>
    </font>
    <font>
      <b/>
      <sz val="8"/>
      <color rgb="FF0F243E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F243E"/>
      <name val="Arial Narrow"/>
      <family val="2"/>
    </font>
    <font>
      <sz val="11"/>
      <name val="Calibri"/>
      <family val="2"/>
      <scheme val="minor"/>
    </font>
    <font>
      <sz val="10"/>
      <name val="Times New Roman"/>
      <family val="1"/>
    </font>
    <font>
      <sz val="8"/>
      <name val="Calibri"/>
      <family val="2"/>
    </font>
    <font>
      <sz val="9.5"/>
      <name val="Arial"/>
      <family val="2"/>
    </font>
    <font>
      <b/>
      <sz val="8"/>
      <name val="Calibri"/>
      <family val="2"/>
    </font>
    <font>
      <b/>
      <sz val="13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>
      <alignment vertical="top"/>
    </xf>
  </cellStyleXfs>
  <cellXfs count="400">
    <xf numFmtId="0" fontId="0" fillId="0" borderId="0" xfId="0"/>
    <xf numFmtId="0" fontId="2" fillId="0" borderId="0" xfId="0" applyFont="1" applyAlignment="1">
      <alignment vertical="center" wrapText="1"/>
    </xf>
    <xf numFmtId="0" fontId="5" fillId="4" borderId="5" xfId="0" applyFont="1" applyFill="1" applyBorder="1" applyAlignment="1">
      <alignment vertical="center"/>
    </xf>
    <xf numFmtId="0" fontId="5" fillId="4" borderId="9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vertical="center"/>
    </xf>
    <xf numFmtId="0" fontId="6" fillId="5" borderId="7" xfId="0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9" fillId="0" borderId="0" xfId="0" applyFont="1"/>
    <xf numFmtId="0" fontId="11" fillId="0" borderId="3" xfId="0" applyFont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0" fontId="10" fillId="5" borderId="7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vertical="center" wrapText="1"/>
    </xf>
    <xf numFmtId="0" fontId="12" fillId="6" borderId="2" xfId="0" applyFont="1" applyFill="1" applyBorder="1" applyAlignment="1">
      <alignment vertical="center" wrapText="1"/>
    </xf>
    <xf numFmtId="0" fontId="12" fillId="6" borderId="3" xfId="0" applyFont="1" applyFill="1" applyBorder="1" applyAlignment="1">
      <alignment vertical="center" wrapText="1"/>
    </xf>
    <xf numFmtId="0" fontId="12" fillId="6" borderId="12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5" borderId="7" xfId="0" applyFont="1" applyFill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6" borderId="1" xfId="0" applyFont="1" applyFill="1" applyBorder="1" applyAlignment="1">
      <alignment vertical="center" wrapText="1"/>
    </xf>
    <xf numFmtId="0" fontId="12" fillId="6" borderId="10" xfId="0" applyFont="1" applyFill="1" applyBorder="1" applyAlignment="1">
      <alignment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5" borderId="5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vertical="center" wrapText="1"/>
    </xf>
    <xf numFmtId="0" fontId="10" fillId="5" borderId="8" xfId="0" applyFont="1" applyFill="1" applyBorder="1" applyAlignment="1">
      <alignment vertical="center" wrapText="1"/>
    </xf>
    <xf numFmtId="0" fontId="10" fillId="5" borderId="11" xfId="0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0" fontId="10" fillId="5" borderId="5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0" xfId="0" applyFont="1" applyFill="1" applyAlignment="1">
      <alignment vertical="center" wrapText="1"/>
    </xf>
    <xf numFmtId="0" fontId="12" fillId="4" borderId="0" xfId="0" applyFont="1" applyFill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2" fillId="6" borderId="2" xfId="0" applyFont="1" applyFill="1" applyBorder="1" applyAlignment="1">
      <alignment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2" fillId="3" borderId="15" xfId="0" applyFont="1" applyFill="1" applyBorder="1" applyAlignment="1">
      <alignment vertical="center" wrapText="1"/>
    </xf>
    <xf numFmtId="0" fontId="12" fillId="3" borderId="16" xfId="0" applyFont="1" applyFill="1" applyBorder="1" applyAlignment="1">
      <alignment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vertical="center" wrapText="1"/>
    </xf>
    <xf numFmtId="0" fontId="12" fillId="3" borderId="8" xfId="0" applyFont="1" applyFill="1" applyBorder="1" applyAlignment="1">
      <alignment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vertical="center"/>
    </xf>
    <xf numFmtId="0" fontId="12" fillId="4" borderId="4" xfId="0" applyFont="1" applyFill="1" applyBorder="1" applyAlignment="1">
      <alignment vertical="center"/>
    </xf>
    <xf numFmtId="0" fontId="12" fillId="4" borderId="2" xfId="0" applyFont="1" applyFill="1" applyBorder="1" applyAlignment="1">
      <alignment vertical="center" wrapText="1"/>
    </xf>
    <xf numFmtId="0" fontId="12" fillId="4" borderId="3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/>
    </xf>
    <xf numFmtId="0" fontId="10" fillId="5" borderId="4" xfId="0" applyFont="1" applyFill="1" applyBorder="1" applyAlignment="1">
      <alignment vertical="center"/>
    </xf>
    <xf numFmtId="0" fontId="10" fillId="5" borderId="2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2" fillId="6" borderId="2" xfId="0" applyFont="1" applyFill="1" applyBorder="1" applyAlignment="1">
      <alignment vertical="center"/>
    </xf>
    <xf numFmtId="0" fontId="12" fillId="6" borderId="3" xfId="0" applyFont="1" applyFill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12" fillId="6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2" fillId="5" borderId="7" xfId="0" applyFont="1" applyFill="1" applyBorder="1" applyAlignment="1">
      <alignment vertical="center" wrapText="1"/>
    </xf>
    <xf numFmtId="0" fontId="12" fillId="5" borderId="5" xfId="0" applyFont="1" applyFill="1" applyBorder="1" applyAlignment="1">
      <alignment vertical="center" wrapText="1"/>
    </xf>
    <xf numFmtId="0" fontId="12" fillId="6" borderId="5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/>
    </xf>
    <xf numFmtId="0" fontId="12" fillId="5" borderId="9" xfId="0" applyFont="1" applyFill="1" applyBorder="1" applyAlignment="1">
      <alignment horizontal="center" vertical="center" wrapText="1"/>
    </xf>
    <xf numFmtId="2" fontId="0" fillId="0" borderId="0" xfId="0" applyNumberFormat="1"/>
    <xf numFmtId="2" fontId="12" fillId="3" borderId="11" xfId="0" applyNumberFormat="1" applyFont="1" applyFill="1" applyBorder="1" applyAlignment="1">
      <alignment horizontal="center" vertical="center" wrapText="1"/>
    </xf>
    <xf numFmtId="2" fontId="12" fillId="3" borderId="6" xfId="0" applyNumberFormat="1" applyFont="1" applyFill="1" applyBorder="1" applyAlignment="1">
      <alignment horizontal="center" vertical="center" wrapText="1"/>
    </xf>
    <xf numFmtId="2" fontId="12" fillId="3" borderId="5" xfId="0" applyNumberFormat="1" applyFont="1" applyFill="1" applyBorder="1" applyAlignment="1">
      <alignment horizontal="center" vertical="center" wrapText="1"/>
    </xf>
    <xf numFmtId="2" fontId="12" fillId="6" borderId="9" xfId="0" applyNumberFormat="1" applyFont="1" applyFill="1" applyBorder="1" applyAlignment="1">
      <alignment vertical="center" wrapText="1"/>
    </xf>
    <xf numFmtId="2" fontId="12" fillId="4" borderId="9" xfId="0" applyNumberFormat="1" applyFont="1" applyFill="1" applyBorder="1" applyAlignment="1">
      <alignment vertical="center"/>
    </xf>
    <xf numFmtId="2" fontId="10" fillId="5" borderId="7" xfId="0" applyNumberFormat="1" applyFont="1" applyFill="1" applyBorder="1" applyAlignment="1">
      <alignment horizontal="right" vertical="center"/>
    </xf>
    <xf numFmtId="2" fontId="10" fillId="4" borderId="9" xfId="0" applyNumberFormat="1" applyFont="1" applyFill="1" applyBorder="1" applyAlignment="1">
      <alignment vertical="center"/>
    </xf>
    <xf numFmtId="2" fontId="12" fillId="4" borderId="9" xfId="0" applyNumberFormat="1" applyFont="1" applyFill="1" applyBorder="1" applyAlignment="1">
      <alignment horizontal="right" vertical="center" wrapText="1"/>
    </xf>
    <xf numFmtId="44" fontId="0" fillId="0" borderId="0" xfId="0" applyNumberFormat="1"/>
    <xf numFmtId="44" fontId="12" fillId="3" borderId="11" xfId="0" applyNumberFormat="1" applyFont="1" applyFill="1" applyBorder="1" applyAlignment="1">
      <alignment horizontal="center" vertical="center" wrapText="1"/>
    </xf>
    <xf numFmtId="44" fontId="12" fillId="3" borderId="6" xfId="0" applyNumberFormat="1" applyFont="1" applyFill="1" applyBorder="1" applyAlignment="1">
      <alignment horizontal="center" vertical="center" wrapText="1"/>
    </xf>
    <xf numFmtId="44" fontId="12" fillId="3" borderId="5" xfId="0" applyNumberFormat="1" applyFont="1" applyFill="1" applyBorder="1" applyAlignment="1">
      <alignment horizontal="center" vertical="center" wrapText="1"/>
    </xf>
    <xf numFmtId="44" fontId="12" fillId="6" borderId="9" xfId="0" applyNumberFormat="1" applyFont="1" applyFill="1" applyBorder="1" applyAlignment="1">
      <alignment vertical="center" wrapText="1"/>
    </xf>
    <xf numFmtId="44" fontId="12" fillId="4" borderId="9" xfId="0" applyNumberFormat="1" applyFont="1" applyFill="1" applyBorder="1" applyAlignment="1">
      <alignment vertical="center"/>
    </xf>
    <xf numFmtId="44" fontId="10" fillId="5" borderId="7" xfId="0" applyNumberFormat="1" applyFont="1" applyFill="1" applyBorder="1" applyAlignment="1">
      <alignment vertical="center"/>
    </xf>
    <xf numFmtId="44" fontId="10" fillId="4" borderId="9" xfId="0" applyNumberFormat="1" applyFont="1" applyFill="1" applyBorder="1" applyAlignment="1">
      <alignment horizontal="right" vertical="center"/>
    </xf>
    <xf numFmtId="44" fontId="10" fillId="0" borderId="7" xfId="0" applyNumberFormat="1" applyFont="1" applyBorder="1" applyAlignment="1">
      <alignment vertical="center"/>
    </xf>
    <xf numFmtId="44" fontId="12" fillId="4" borderId="9" xfId="0" applyNumberFormat="1" applyFont="1" applyFill="1" applyBorder="1" applyAlignment="1">
      <alignment horizontal="right" vertical="center" wrapText="1"/>
    </xf>
    <xf numFmtId="44" fontId="10" fillId="0" borderId="7" xfId="0" applyNumberFormat="1" applyFont="1" applyBorder="1" applyAlignment="1">
      <alignment vertical="center" wrapText="1"/>
    </xf>
    <xf numFmtId="44" fontId="10" fillId="4" borderId="9" xfId="0" applyNumberFormat="1" applyFont="1" applyFill="1" applyBorder="1" applyAlignment="1">
      <alignment horizontal="right" vertical="center" wrapText="1"/>
    </xf>
    <xf numFmtId="44" fontId="10" fillId="0" borderId="7" xfId="0" applyNumberFormat="1" applyFont="1" applyBorder="1" applyAlignment="1">
      <alignment horizontal="right" vertical="center" wrapText="1"/>
    </xf>
    <xf numFmtId="44" fontId="12" fillId="6" borderId="7" xfId="0" applyNumberFormat="1" applyFont="1" applyFill="1" applyBorder="1" applyAlignment="1">
      <alignment vertical="center" wrapText="1"/>
    </xf>
    <xf numFmtId="44" fontId="12" fillId="4" borderId="7" xfId="0" applyNumberFormat="1" applyFont="1" applyFill="1" applyBorder="1" applyAlignment="1">
      <alignment horizontal="right" vertical="center"/>
    </xf>
    <xf numFmtId="44" fontId="10" fillId="5" borderId="7" xfId="0" applyNumberFormat="1" applyFont="1" applyFill="1" applyBorder="1" applyAlignment="1">
      <alignment horizontal="right" vertical="center"/>
    </xf>
    <xf numFmtId="44" fontId="12" fillId="4" borderId="7" xfId="0" applyNumberFormat="1" applyFont="1" applyFill="1" applyBorder="1" applyAlignment="1">
      <alignment vertical="center"/>
    </xf>
    <xf numFmtId="44" fontId="12" fillId="4" borderId="7" xfId="0" applyNumberFormat="1" applyFont="1" applyFill="1" applyBorder="1" applyAlignment="1">
      <alignment horizontal="right" vertical="center" wrapText="1"/>
    </xf>
    <xf numFmtId="44" fontId="10" fillId="0" borderId="7" xfId="0" applyNumberFormat="1" applyFont="1" applyBorder="1" applyAlignment="1">
      <alignment horizontal="right" vertical="center"/>
    </xf>
    <xf numFmtId="0" fontId="12" fillId="6" borderId="2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44" fontId="12" fillId="5" borderId="9" xfId="0" applyNumberFormat="1" applyFont="1" applyFill="1" applyBorder="1" applyAlignment="1">
      <alignment vertical="center"/>
    </xf>
    <xf numFmtId="44" fontId="10" fillId="5" borderId="5" xfId="0" applyNumberFormat="1" applyFont="1" applyFill="1" applyBorder="1" applyAlignment="1">
      <alignment horizontal="right" vertical="center"/>
    </xf>
    <xf numFmtId="44" fontId="10" fillId="5" borderId="7" xfId="0" applyNumberFormat="1" applyFont="1" applyFill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5" borderId="5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vertical="center" wrapText="1"/>
    </xf>
    <xf numFmtId="0" fontId="15" fillId="4" borderId="5" xfId="0" applyFont="1" applyFill="1" applyBorder="1" applyAlignment="1">
      <alignment vertical="center"/>
    </xf>
    <xf numFmtId="0" fontId="15" fillId="4" borderId="9" xfId="0" applyFont="1" applyFill="1" applyBorder="1" applyAlignment="1">
      <alignment vertical="center" wrapText="1"/>
    </xf>
    <xf numFmtId="0" fontId="15" fillId="4" borderId="9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vertical="center"/>
    </xf>
    <xf numFmtId="0" fontId="14" fillId="5" borderId="7" xfId="0" applyFont="1" applyFill="1" applyBorder="1" applyAlignment="1">
      <alignment vertical="center" wrapText="1"/>
    </xf>
    <xf numFmtId="0" fontId="14" fillId="5" borderId="7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2" fontId="15" fillId="3" borderId="11" xfId="0" applyNumberFormat="1" applyFont="1" applyFill="1" applyBorder="1" applyAlignment="1">
      <alignment horizontal="center" vertical="center" wrapText="1"/>
    </xf>
    <xf numFmtId="2" fontId="15" fillId="3" borderId="6" xfId="0" applyNumberFormat="1" applyFont="1" applyFill="1" applyBorder="1" applyAlignment="1">
      <alignment horizontal="center" vertical="center" wrapText="1"/>
    </xf>
    <xf numFmtId="2" fontId="15" fillId="3" borderId="5" xfId="0" applyNumberFormat="1" applyFont="1" applyFill="1" applyBorder="1" applyAlignment="1">
      <alignment horizontal="center" vertical="center" wrapText="1"/>
    </xf>
    <xf numFmtId="2" fontId="15" fillId="6" borderId="9" xfId="0" applyNumberFormat="1" applyFont="1" applyFill="1" applyBorder="1" applyAlignment="1">
      <alignment vertical="center" wrapText="1"/>
    </xf>
    <xf numFmtId="2" fontId="15" fillId="4" borderId="9" xfId="0" applyNumberFormat="1" applyFont="1" applyFill="1" applyBorder="1" applyAlignment="1">
      <alignment vertical="center"/>
    </xf>
    <xf numFmtId="2" fontId="14" fillId="5" borderId="7" xfId="0" applyNumberFormat="1" applyFont="1" applyFill="1" applyBorder="1" applyAlignment="1">
      <alignment horizontal="right" vertical="center"/>
    </xf>
    <xf numFmtId="2" fontId="14" fillId="4" borderId="9" xfId="0" applyNumberFormat="1" applyFont="1" applyFill="1" applyBorder="1" applyAlignment="1">
      <alignment vertical="center"/>
    </xf>
    <xf numFmtId="2" fontId="14" fillId="5" borderId="5" xfId="0" applyNumberFormat="1" applyFont="1" applyFill="1" applyBorder="1" applyAlignment="1">
      <alignment horizontal="right" vertical="center"/>
    </xf>
    <xf numFmtId="2" fontId="14" fillId="0" borderId="7" xfId="0" applyNumberFormat="1" applyFont="1" applyBorder="1" applyAlignment="1">
      <alignment horizontal="right" vertical="center" wrapText="1"/>
    </xf>
    <xf numFmtId="2" fontId="15" fillId="4" borderId="9" xfId="0" applyNumberFormat="1" applyFont="1" applyFill="1" applyBorder="1" applyAlignment="1">
      <alignment horizontal="right" vertical="center" wrapText="1"/>
    </xf>
    <xf numFmtId="2" fontId="14" fillId="5" borderId="8" xfId="0" applyNumberFormat="1" applyFont="1" applyFill="1" applyBorder="1" applyAlignment="1">
      <alignment horizontal="right" vertical="center"/>
    </xf>
    <xf numFmtId="2" fontId="14" fillId="5" borderId="4" xfId="0" applyNumberFormat="1" applyFont="1" applyFill="1" applyBorder="1" applyAlignment="1">
      <alignment horizontal="right" vertical="center"/>
    </xf>
    <xf numFmtId="44" fontId="15" fillId="3" borderId="11" xfId="0" applyNumberFormat="1" applyFont="1" applyFill="1" applyBorder="1" applyAlignment="1">
      <alignment horizontal="center" vertical="center" wrapText="1"/>
    </xf>
    <xf numFmtId="44" fontId="15" fillId="3" borderId="6" xfId="0" applyNumberFormat="1" applyFont="1" applyFill="1" applyBorder="1" applyAlignment="1">
      <alignment horizontal="center" vertical="center" wrapText="1"/>
    </xf>
    <xf numFmtId="44" fontId="15" fillId="3" borderId="5" xfId="0" applyNumberFormat="1" applyFont="1" applyFill="1" applyBorder="1" applyAlignment="1">
      <alignment horizontal="center" vertical="center" wrapText="1"/>
    </xf>
    <xf numFmtId="44" fontId="15" fillId="6" borderId="9" xfId="0" applyNumberFormat="1" applyFont="1" applyFill="1" applyBorder="1" applyAlignment="1">
      <alignment vertical="center" wrapText="1"/>
    </xf>
    <xf numFmtId="44" fontId="15" fillId="6" borderId="7" xfId="0" applyNumberFormat="1" applyFont="1" applyFill="1" applyBorder="1" applyAlignment="1">
      <alignment vertical="center" wrapText="1"/>
    </xf>
    <xf numFmtId="44" fontId="15" fillId="4" borderId="9" xfId="0" applyNumberFormat="1" applyFont="1" applyFill="1" applyBorder="1" applyAlignment="1">
      <alignment vertical="center"/>
    </xf>
    <xf numFmtId="44" fontId="15" fillId="4" borderId="7" xfId="0" applyNumberFormat="1" applyFont="1" applyFill="1" applyBorder="1" applyAlignment="1">
      <alignment horizontal="right" vertical="center"/>
    </xf>
    <xf numFmtId="44" fontId="14" fillId="5" borderId="7" xfId="0" applyNumberFormat="1" applyFont="1" applyFill="1" applyBorder="1" applyAlignment="1">
      <alignment vertical="center"/>
    </xf>
    <xf numFmtId="44" fontId="14" fillId="5" borderId="7" xfId="0" applyNumberFormat="1" applyFont="1" applyFill="1" applyBorder="1" applyAlignment="1">
      <alignment horizontal="right" vertical="center"/>
    </xf>
    <xf numFmtId="44" fontId="14" fillId="4" borderId="9" xfId="0" applyNumberFormat="1" applyFont="1" applyFill="1" applyBorder="1" applyAlignment="1">
      <alignment horizontal="right" vertical="center"/>
    </xf>
    <xf numFmtId="44" fontId="15" fillId="4" borderId="7" xfId="0" applyNumberFormat="1" applyFont="1" applyFill="1" applyBorder="1" applyAlignment="1">
      <alignment vertical="center"/>
    </xf>
    <xf numFmtId="44" fontId="14" fillId="0" borderId="7" xfId="0" applyNumberFormat="1" applyFont="1" applyBorder="1" applyAlignment="1">
      <alignment vertical="center"/>
    </xf>
    <xf numFmtId="44" fontId="14" fillId="0" borderId="7" xfId="0" applyNumberFormat="1" applyFont="1" applyBorder="1" applyAlignment="1">
      <alignment vertical="center" wrapText="1"/>
    </xf>
    <xf numFmtId="44" fontId="14" fillId="0" borderId="7" xfId="0" applyNumberFormat="1" applyFont="1" applyBorder="1" applyAlignment="1">
      <alignment horizontal="right" vertical="center" wrapText="1"/>
    </xf>
    <xf numFmtId="44" fontId="15" fillId="4" borderId="9" xfId="0" applyNumberFormat="1" applyFont="1" applyFill="1" applyBorder="1" applyAlignment="1">
      <alignment horizontal="right" vertical="center" wrapText="1"/>
    </xf>
    <xf numFmtId="44" fontId="15" fillId="4" borderId="7" xfId="0" applyNumberFormat="1" applyFont="1" applyFill="1" applyBorder="1" applyAlignment="1">
      <alignment horizontal="right" vertical="center" wrapText="1"/>
    </xf>
    <xf numFmtId="44" fontId="14" fillId="5" borderId="8" xfId="0" applyNumberFormat="1" applyFont="1" applyFill="1" applyBorder="1" applyAlignment="1">
      <alignment vertical="center"/>
    </xf>
    <xf numFmtId="44" fontId="14" fillId="5" borderId="4" xfId="0" applyNumberFormat="1" applyFont="1" applyFill="1" applyBorder="1" applyAlignment="1">
      <alignment vertical="center"/>
    </xf>
    <xf numFmtId="44" fontId="0" fillId="0" borderId="0" xfId="0" applyNumberFormat="1" applyAlignment="1">
      <alignment horizontal="center" vertical="center"/>
    </xf>
    <xf numFmtId="44" fontId="4" fillId="3" borderId="11" xfId="0" applyNumberFormat="1" applyFont="1" applyFill="1" applyBorder="1" applyAlignment="1">
      <alignment horizontal="center" vertical="center" wrapText="1"/>
    </xf>
    <xf numFmtId="44" fontId="4" fillId="3" borderId="6" xfId="0" applyNumberFormat="1" applyFont="1" applyFill="1" applyBorder="1" applyAlignment="1">
      <alignment horizontal="center" vertical="center" wrapText="1"/>
    </xf>
    <xf numFmtId="44" fontId="4" fillId="3" borderId="5" xfId="0" applyNumberFormat="1" applyFont="1" applyFill="1" applyBorder="1" applyAlignment="1">
      <alignment horizontal="center" vertical="center" wrapText="1"/>
    </xf>
    <xf numFmtId="44" fontId="5" fillId="4" borderId="9" xfId="0" applyNumberFormat="1" applyFont="1" applyFill="1" applyBorder="1" applyAlignment="1">
      <alignment horizontal="center" vertical="center"/>
    </xf>
    <xf numFmtId="44" fontId="2" fillId="4" borderId="7" xfId="0" applyNumberFormat="1" applyFont="1" applyFill="1" applyBorder="1" applyAlignment="1">
      <alignment horizontal="center" vertical="center"/>
    </xf>
    <xf numFmtId="44" fontId="6" fillId="0" borderId="7" xfId="0" applyNumberFormat="1" applyFont="1" applyBorder="1" applyAlignment="1">
      <alignment horizontal="center" vertical="center" wrapText="1"/>
    </xf>
    <xf numFmtId="44" fontId="6" fillId="5" borderId="7" xfId="0" applyNumberFormat="1" applyFont="1" applyFill="1" applyBorder="1" applyAlignment="1">
      <alignment horizontal="center" vertical="center" wrapText="1"/>
    </xf>
    <xf numFmtId="44" fontId="4" fillId="0" borderId="7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4" fillId="3" borderId="11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2" fontId="5" fillId="4" borderId="9" xfId="0" applyNumberFormat="1" applyFont="1" applyFill="1" applyBorder="1" applyAlignment="1">
      <alignment horizontal="center" vertical="center"/>
    </xf>
    <xf numFmtId="2" fontId="6" fillId="5" borderId="7" xfId="0" applyNumberFormat="1" applyFont="1" applyFill="1" applyBorder="1" applyAlignment="1">
      <alignment horizontal="center" vertical="center"/>
    </xf>
    <xf numFmtId="2" fontId="8" fillId="0" borderId="0" xfId="0" applyNumberFormat="1" applyFont="1"/>
    <xf numFmtId="2" fontId="12" fillId="4" borderId="7" xfId="0" applyNumberFormat="1" applyFont="1" applyFill="1" applyBorder="1" applyAlignment="1">
      <alignment vertical="center"/>
    </xf>
    <xf numFmtId="2" fontId="10" fillId="0" borderId="7" xfId="0" applyNumberFormat="1" applyFont="1" applyBorder="1" applyAlignment="1">
      <alignment horizontal="center" vertical="center"/>
    </xf>
    <xf numFmtId="2" fontId="10" fillId="5" borderId="7" xfId="0" applyNumberFormat="1" applyFont="1" applyFill="1" applyBorder="1" applyAlignment="1">
      <alignment horizontal="center" vertical="center"/>
    </xf>
    <xf numFmtId="2" fontId="10" fillId="5" borderId="7" xfId="0" applyNumberFormat="1" applyFont="1" applyFill="1" applyBorder="1" applyAlignment="1">
      <alignment horizontal="center" vertical="center" wrapText="1"/>
    </xf>
    <xf numFmtId="44" fontId="8" fillId="0" borderId="0" xfId="0" applyNumberFormat="1" applyFont="1"/>
    <xf numFmtId="44" fontId="10" fillId="0" borderId="7" xfId="0" applyNumberFormat="1" applyFont="1" applyBorder="1" applyAlignment="1">
      <alignment horizontal="center" vertical="center"/>
    </xf>
    <xf numFmtId="44" fontId="10" fillId="5" borderId="7" xfId="0" applyNumberFormat="1" applyFont="1" applyFill="1" applyBorder="1" applyAlignment="1">
      <alignment horizontal="center" vertical="center"/>
    </xf>
    <xf numFmtId="44" fontId="10" fillId="0" borderId="7" xfId="0" applyNumberFormat="1" applyFont="1" applyBorder="1" applyAlignment="1">
      <alignment horizontal="center" vertical="center" wrapText="1"/>
    </xf>
    <xf numFmtId="44" fontId="12" fillId="6" borderId="3" xfId="0" applyNumberFormat="1" applyFont="1" applyFill="1" applyBorder="1" applyAlignment="1">
      <alignment vertical="center" wrapText="1"/>
    </xf>
    <xf numFmtId="44" fontId="12" fillId="6" borderId="4" xfId="0" applyNumberFormat="1" applyFont="1" applyFill="1" applyBorder="1" applyAlignment="1">
      <alignment vertical="center" wrapText="1"/>
    </xf>
    <xf numFmtId="2" fontId="12" fillId="6" borderId="3" xfId="0" applyNumberFormat="1" applyFont="1" applyFill="1" applyBorder="1" applyAlignment="1">
      <alignment vertical="center" wrapText="1"/>
    </xf>
    <xf numFmtId="2" fontId="12" fillId="6" borderId="9" xfId="0" applyNumberFormat="1" applyFont="1" applyFill="1" applyBorder="1" applyAlignment="1">
      <alignment horizontal="center" vertical="center" wrapText="1"/>
    </xf>
    <xf numFmtId="44" fontId="12" fillId="6" borderId="9" xfId="0" applyNumberFormat="1" applyFont="1" applyFill="1" applyBorder="1" applyAlignment="1">
      <alignment horizontal="center" vertical="center" wrapText="1"/>
    </xf>
    <xf numFmtId="44" fontId="12" fillId="6" borderId="7" xfId="0" applyNumberFormat="1" applyFont="1" applyFill="1" applyBorder="1" applyAlignment="1">
      <alignment horizontal="center" vertical="center" wrapText="1"/>
    </xf>
    <xf numFmtId="2" fontId="12" fillId="4" borderId="9" xfId="0" applyNumberFormat="1" applyFont="1" applyFill="1" applyBorder="1" applyAlignment="1">
      <alignment horizontal="center" vertical="center"/>
    </xf>
    <xf numFmtId="44" fontId="12" fillId="4" borderId="9" xfId="0" applyNumberFormat="1" applyFont="1" applyFill="1" applyBorder="1" applyAlignment="1">
      <alignment horizontal="center" vertical="center"/>
    </xf>
    <xf numFmtId="44" fontId="12" fillId="4" borderId="7" xfId="0" applyNumberFormat="1" applyFont="1" applyFill="1" applyBorder="1" applyAlignment="1">
      <alignment horizontal="center" vertical="center"/>
    </xf>
    <xf numFmtId="2" fontId="10" fillId="4" borderId="9" xfId="0" applyNumberFormat="1" applyFont="1" applyFill="1" applyBorder="1" applyAlignment="1">
      <alignment horizontal="center" vertical="center"/>
    </xf>
    <xf numFmtId="44" fontId="10" fillId="4" borderId="9" xfId="0" applyNumberFormat="1" applyFont="1" applyFill="1" applyBorder="1" applyAlignment="1">
      <alignment horizontal="center" vertical="center"/>
    </xf>
    <xf numFmtId="2" fontId="12" fillId="4" borderId="9" xfId="0" applyNumberFormat="1" applyFont="1" applyFill="1" applyBorder="1" applyAlignment="1">
      <alignment horizontal="center" vertical="center" wrapText="1"/>
    </xf>
    <xf numFmtId="2" fontId="10" fillId="5" borderId="11" xfId="0" applyNumberFormat="1" applyFont="1" applyFill="1" applyBorder="1" applyAlignment="1">
      <alignment horizontal="center" vertical="center" wrapText="1"/>
    </xf>
    <xf numFmtId="44" fontId="10" fillId="5" borderId="11" xfId="0" applyNumberFormat="1" applyFont="1" applyFill="1" applyBorder="1" applyAlignment="1">
      <alignment horizontal="center" vertical="center"/>
    </xf>
    <xf numFmtId="2" fontId="10" fillId="5" borderId="5" xfId="0" applyNumberFormat="1" applyFont="1" applyFill="1" applyBorder="1" applyAlignment="1">
      <alignment horizontal="center" vertical="center" wrapText="1"/>
    </xf>
    <xf numFmtId="44" fontId="10" fillId="5" borderId="5" xfId="0" applyNumberFormat="1" applyFont="1" applyFill="1" applyBorder="1" applyAlignment="1">
      <alignment horizontal="center" vertical="center"/>
    </xf>
    <xf numFmtId="2" fontId="12" fillId="4" borderId="0" xfId="0" applyNumberFormat="1" applyFont="1" applyFill="1" applyAlignment="1">
      <alignment horizontal="center" vertical="center"/>
    </xf>
    <xf numFmtId="44" fontId="12" fillId="4" borderId="0" xfId="0" applyNumberFormat="1" applyFont="1" applyFill="1" applyAlignment="1">
      <alignment horizontal="center" vertical="center"/>
    </xf>
    <xf numFmtId="44" fontId="12" fillId="4" borderId="8" xfId="0" applyNumberFormat="1" applyFont="1" applyFill="1" applyBorder="1" applyAlignment="1">
      <alignment horizontal="center" vertical="center"/>
    </xf>
    <xf numFmtId="2" fontId="10" fillId="5" borderId="4" xfId="0" applyNumberFormat="1" applyFont="1" applyFill="1" applyBorder="1" applyAlignment="1">
      <alignment horizontal="center" vertical="center" wrapText="1"/>
    </xf>
    <xf numFmtId="44" fontId="10" fillId="5" borderId="4" xfId="0" applyNumberFormat="1" applyFont="1" applyFill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44" fontId="9" fillId="0" borderId="0" xfId="0" applyNumberFormat="1" applyFont="1" applyAlignment="1">
      <alignment horizontal="center" vertical="center" wrapText="1"/>
    </xf>
    <xf numFmtId="2" fontId="12" fillId="6" borderId="3" xfId="0" applyNumberFormat="1" applyFont="1" applyFill="1" applyBorder="1" applyAlignment="1">
      <alignment horizontal="center" vertical="center" wrapText="1"/>
    </xf>
    <xf numFmtId="44" fontId="12" fillId="6" borderId="3" xfId="0" applyNumberFormat="1" applyFont="1" applyFill="1" applyBorder="1" applyAlignment="1">
      <alignment horizontal="center" vertical="center" wrapText="1"/>
    </xf>
    <xf numFmtId="44" fontId="12" fillId="6" borderId="4" xfId="0" applyNumberFormat="1" applyFont="1" applyFill="1" applyBorder="1" applyAlignment="1">
      <alignment horizontal="center" vertical="center" wrapText="1"/>
    </xf>
    <xf numFmtId="2" fontId="10" fillId="4" borderId="9" xfId="0" applyNumberFormat="1" applyFont="1" applyFill="1" applyBorder="1" applyAlignment="1">
      <alignment horizontal="center" vertical="center" wrapText="1"/>
    </xf>
    <xf numFmtId="44" fontId="10" fillId="4" borderId="9" xfId="0" applyNumberFormat="1" applyFont="1" applyFill="1" applyBorder="1" applyAlignment="1">
      <alignment horizontal="center" vertical="center" wrapText="1"/>
    </xf>
    <xf numFmtId="44" fontId="10" fillId="5" borderId="7" xfId="0" applyNumberFormat="1" applyFont="1" applyFill="1" applyBorder="1" applyAlignment="1">
      <alignment horizontal="center" vertical="center" wrapText="1"/>
    </xf>
    <xf numFmtId="44" fontId="12" fillId="4" borderId="7" xfId="0" applyNumberFormat="1" applyFont="1" applyFill="1" applyBorder="1" applyAlignment="1">
      <alignment horizontal="center" vertical="center" wrapText="1"/>
    </xf>
    <xf numFmtId="44" fontId="12" fillId="4" borderId="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44" fontId="8" fillId="0" borderId="0" xfId="0" applyNumberFormat="1" applyFont="1" applyAlignment="1">
      <alignment horizontal="center" vertical="center"/>
    </xf>
    <xf numFmtId="0" fontId="10" fillId="5" borderId="11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44" fontId="10" fillId="4" borderId="7" xfId="0" applyNumberFormat="1" applyFont="1" applyFill="1" applyBorder="1" applyAlignment="1">
      <alignment horizontal="center" vertical="center"/>
    </xf>
    <xf numFmtId="2" fontId="12" fillId="6" borderId="7" xfId="0" applyNumberFormat="1" applyFont="1" applyFill="1" applyBorder="1" applyAlignment="1">
      <alignment horizontal="center" vertical="center" wrapText="1"/>
    </xf>
    <xf numFmtId="2" fontId="12" fillId="4" borderId="7" xfId="0" applyNumberFormat="1" applyFont="1" applyFill="1" applyBorder="1" applyAlignment="1">
      <alignment horizontal="center" vertical="center"/>
    </xf>
    <xf numFmtId="2" fontId="12" fillId="4" borderId="7" xfId="0" applyNumberFormat="1" applyFont="1" applyFill="1" applyBorder="1" applyAlignment="1">
      <alignment horizontal="center" vertical="center" wrapText="1"/>
    </xf>
    <xf numFmtId="2" fontId="10" fillId="5" borderId="8" xfId="0" applyNumberFormat="1" applyFont="1" applyFill="1" applyBorder="1" applyAlignment="1">
      <alignment horizontal="center" vertical="center"/>
    </xf>
    <xf numFmtId="2" fontId="10" fillId="5" borderId="4" xfId="0" applyNumberFormat="1" applyFont="1" applyFill="1" applyBorder="1" applyAlignment="1">
      <alignment horizontal="center" vertical="center"/>
    </xf>
    <xf numFmtId="2" fontId="12" fillId="5" borderId="9" xfId="0" applyNumberFormat="1" applyFont="1" applyFill="1" applyBorder="1" applyAlignment="1">
      <alignment horizontal="center" vertical="center" wrapText="1"/>
    </xf>
    <xf numFmtId="44" fontId="12" fillId="5" borderId="9" xfId="0" applyNumberFormat="1" applyFont="1" applyFill="1" applyBorder="1" applyAlignment="1">
      <alignment horizontal="center" vertical="center" wrapText="1"/>
    </xf>
    <xf numFmtId="44" fontId="12" fillId="5" borderId="7" xfId="0" applyNumberFormat="1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10" fillId="5" borderId="9" xfId="0" applyFont="1" applyFill="1" applyBorder="1" applyAlignment="1">
      <alignment horizontal="center" vertical="center"/>
    </xf>
    <xf numFmtId="0" fontId="17" fillId="0" borderId="17" xfId="3" applyFont="1" applyBorder="1" applyAlignment="1">
      <alignment horizontal="right" vertical="center" wrapText="1"/>
    </xf>
    <xf numFmtId="168" fontId="18" fillId="0" borderId="17" xfId="1" applyNumberFormat="1" applyFont="1" applyBorder="1" applyAlignment="1">
      <alignment horizontal="center" vertical="center" wrapText="1"/>
    </xf>
    <xf numFmtId="2" fontId="10" fillId="5" borderId="9" xfId="0" applyNumberFormat="1" applyFont="1" applyFill="1" applyBorder="1" applyAlignment="1">
      <alignment horizontal="center" vertical="center" wrapText="1"/>
    </xf>
    <xf numFmtId="44" fontId="10" fillId="0" borderId="9" xfId="0" applyNumberFormat="1" applyFont="1" applyBorder="1" applyAlignment="1">
      <alignment horizontal="center" vertical="center" wrapText="1"/>
    </xf>
    <xf numFmtId="44" fontId="10" fillId="0" borderId="9" xfId="0" applyNumberFormat="1" applyFont="1" applyBorder="1" applyAlignment="1">
      <alignment horizontal="center" vertical="center"/>
    </xf>
    <xf numFmtId="168" fontId="19" fillId="0" borderId="17" xfId="0" applyNumberFormat="1" applyFont="1" applyBorder="1" applyAlignment="1">
      <alignment horizontal="left" vertical="center"/>
    </xf>
    <xf numFmtId="0" fontId="18" fillId="0" borderId="0" xfId="3" applyFont="1" applyBorder="1" applyAlignment="1">
      <alignment vertical="center"/>
    </xf>
    <xf numFmtId="0" fontId="18" fillId="0" borderId="0" xfId="3" applyNumberFormat="1" applyFont="1" applyBorder="1" applyAlignment="1">
      <alignment vertical="center"/>
    </xf>
    <xf numFmtId="168" fontId="18" fillId="0" borderId="0" xfId="3" applyNumberFormat="1" applyFont="1" applyBorder="1" applyAlignment="1">
      <alignment vertical="center"/>
    </xf>
    <xf numFmtId="168" fontId="19" fillId="0" borderId="0" xfId="0" applyNumberFormat="1" applyFont="1" applyAlignment="1">
      <alignment horizontal="center" vertical="center"/>
    </xf>
    <xf numFmtId="168" fontId="19" fillId="0" borderId="17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2" fontId="10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2" fontId="10" fillId="0" borderId="8" xfId="0" applyNumberFormat="1" applyFont="1" applyBorder="1" applyAlignment="1">
      <alignment horizontal="center" vertical="center" wrapText="1"/>
    </xf>
    <xf numFmtId="44" fontId="10" fillId="0" borderId="8" xfId="0" applyNumberFormat="1" applyFont="1" applyBorder="1" applyAlignment="1">
      <alignment horizontal="center" vertical="center" wrapText="1"/>
    </xf>
    <xf numFmtId="168" fontId="19" fillId="0" borderId="18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vertical="center" wrapText="1"/>
    </xf>
    <xf numFmtId="0" fontId="17" fillId="0" borderId="19" xfId="3" applyFont="1" applyBorder="1" applyAlignment="1">
      <alignment horizontal="right" vertical="center" wrapText="1"/>
    </xf>
    <xf numFmtId="0" fontId="17" fillId="0" borderId="20" xfId="3" applyFont="1" applyBorder="1" applyAlignment="1">
      <alignment horizontal="right" vertical="center" wrapText="1"/>
    </xf>
    <xf numFmtId="2" fontId="0" fillId="0" borderId="3" xfId="0" applyNumberForma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7" fillId="0" borderId="21" xfId="3" applyFont="1" applyBorder="1" applyAlignment="1">
      <alignment horizontal="right" vertical="center" wrapText="1"/>
    </xf>
    <xf numFmtId="0" fontId="17" fillId="0" borderId="22" xfId="3" applyFont="1" applyBorder="1" applyAlignment="1">
      <alignment horizontal="right" vertical="center" wrapText="1"/>
    </xf>
    <xf numFmtId="0" fontId="17" fillId="0" borderId="23" xfId="3" applyFont="1" applyBorder="1" applyAlignment="1">
      <alignment horizontal="right" vertical="center" wrapText="1"/>
    </xf>
    <xf numFmtId="0" fontId="17" fillId="0" borderId="24" xfId="3" applyFont="1" applyBorder="1" applyAlignment="1">
      <alignment horizontal="right" vertical="center" wrapText="1"/>
    </xf>
    <xf numFmtId="0" fontId="17" fillId="0" borderId="25" xfId="3" applyFont="1" applyBorder="1" applyAlignment="1">
      <alignment horizontal="right" vertical="center" wrapText="1"/>
    </xf>
    <xf numFmtId="2" fontId="0" fillId="0" borderId="9" xfId="0" applyNumberFormat="1" applyBorder="1" applyAlignment="1">
      <alignment horizontal="center" vertical="center"/>
    </xf>
    <xf numFmtId="44" fontId="10" fillId="0" borderId="27" xfId="0" applyNumberFormat="1" applyFont="1" applyBorder="1" applyAlignment="1">
      <alignment horizontal="center" vertical="center" wrapText="1"/>
    </xf>
    <xf numFmtId="44" fontId="10" fillId="0" borderId="28" xfId="0" applyNumberFormat="1" applyFont="1" applyBorder="1" applyAlignment="1">
      <alignment horizontal="center" vertical="center" wrapText="1"/>
    </xf>
    <xf numFmtId="44" fontId="10" fillId="0" borderId="29" xfId="0" applyNumberFormat="1" applyFont="1" applyBorder="1" applyAlignment="1">
      <alignment horizontal="center" vertical="center" wrapText="1"/>
    </xf>
    <xf numFmtId="168" fontId="19" fillId="0" borderId="30" xfId="0" applyNumberFormat="1" applyFont="1" applyBorder="1" applyAlignment="1">
      <alignment horizontal="center" vertical="center"/>
    </xf>
    <xf numFmtId="168" fontId="19" fillId="0" borderId="31" xfId="0" applyNumberFormat="1" applyFont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7" xfId="0" applyNumberFormat="1" applyBorder="1" applyAlignment="1">
      <alignment horizontal="center" vertical="center"/>
    </xf>
    <xf numFmtId="0" fontId="17" fillId="0" borderId="32" xfId="3" applyFont="1" applyBorder="1" applyAlignment="1">
      <alignment horizontal="right" vertical="center" wrapText="1"/>
    </xf>
    <xf numFmtId="0" fontId="17" fillId="0" borderId="33" xfId="3" applyFont="1" applyBorder="1" applyAlignment="1">
      <alignment horizontal="right" vertical="center" wrapText="1"/>
    </xf>
    <xf numFmtId="0" fontId="17" fillId="0" borderId="34" xfId="3" applyFont="1" applyBorder="1" applyAlignment="1">
      <alignment horizontal="right" vertical="center" wrapText="1"/>
    </xf>
    <xf numFmtId="0" fontId="17" fillId="0" borderId="35" xfId="3" applyFont="1" applyBorder="1" applyAlignment="1">
      <alignment horizontal="right" vertical="center" wrapText="1"/>
    </xf>
    <xf numFmtId="0" fontId="17" fillId="0" borderId="36" xfId="3" applyFont="1" applyBorder="1" applyAlignment="1">
      <alignment horizontal="right" vertical="center" wrapText="1"/>
    </xf>
    <xf numFmtId="0" fontId="17" fillId="0" borderId="18" xfId="3" applyFont="1" applyBorder="1" applyAlignment="1">
      <alignment horizontal="right" vertical="center" wrapText="1"/>
    </xf>
    <xf numFmtId="0" fontId="17" fillId="0" borderId="37" xfId="3" applyFont="1" applyBorder="1" applyAlignment="1">
      <alignment horizontal="right" vertical="center" wrapText="1"/>
    </xf>
    <xf numFmtId="0" fontId="17" fillId="0" borderId="38" xfId="3" applyFont="1" applyBorder="1" applyAlignment="1">
      <alignment horizontal="right" vertical="center" wrapText="1"/>
    </xf>
    <xf numFmtId="0" fontId="17" fillId="0" borderId="39" xfId="3" applyFont="1" applyBorder="1" applyAlignment="1">
      <alignment horizontal="right" vertical="center" wrapText="1"/>
    </xf>
    <xf numFmtId="0" fontId="10" fillId="4" borderId="4" xfId="0" applyFont="1" applyFill="1" applyBorder="1" applyAlignment="1">
      <alignment vertical="center" wrapText="1"/>
    </xf>
    <xf numFmtId="44" fontId="12" fillId="6" borderId="3" xfId="0" applyNumberFormat="1" applyFont="1" applyFill="1" applyBorder="1" applyAlignment="1">
      <alignment horizontal="center" vertical="center" wrapText="1"/>
    </xf>
    <xf numFmtId="44" fontId="12" fillId="6" borderId="4" xfId="0" applyNumberFormat="1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vertical="center"/>
    </xf>
    <xf numFmtId="0" fontId="15" fillId="6" borderId="2" xfId="0" applyFont="1" applyFill="1" applyBorder="1" applyAlignment="1">
      <alignment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vertical="center" wrapText="1"/>
    </xf>
    <xf numFmtId="2" fontId="15" fillId="6" borderId="3" xfId="0" applyNumberFormat="1" applyFont="1" applyFill="1" applyBorder="1" applyAlignment="1">
      <alignment vertical="center" wrapText="1"/>
    </xf>
    <xf numFmtId="44" fontId="15" fillId="6" borderId="3" xfId="0" applyNumberFormat="1" applyFont="1" applyFill="1" applyBorder="1" applyAlignment="1">
      <alignment vertical="center" wrapText="1"/>
    </xf>
    <xf numFmtId="44" fontId="15" fillId="6" borderId="4" xfId="0" applyNumberFormat="1" applyFont="1" applyFill="1" applyBorder="1" applyAlignment="1">
      <alignment vertical="center" wrapText="1"/>
    </xf>
    <xf numFmtId="0" fontId="20" fillId="0" borderId="0" xfId="0" applyNumberFormat="1" applyFont="1" applyBorder="1" applyAlignment="1" applyProtection="1">
      <protection locked="0"/>
    </xf>
    <xf numFmtId="49" fontId="21" fillId="0" borderId="0" xfId="0" applyNumberFormat="1" applyFont="1" applyBorder="1" applyAlignment="1">
      <alignment vertical="center" wrapText="1"/>
    </xf>
    <xf numFmtId="169" fontId="23" fillId="0" borderId="36" xfId="2" applyNumberFormat="1" applyFont="1" applyBorder="1" applyAlignment="1" applyProtection="1">
      <alignment horizontal="left" vertical="center"/>
      <protection locked="0"/>
    </xf>
    <xf numFmtId="0" fontId="0" fillId="0" borderId="0" xfId="0" applyBorder="1"/>
    <xf numFmtId="170" fontId="16" fillId="0" borderId="0" xfId="2" applyNumberFormat="1" applyFont="1" applyBorder="1" applyAlignment="1" applyProtection="1">
      <alignment horizontal="center" vertical="center"/>
      <protection locked="0"/>
    </xf>
    <xf numFmtId="0" fontId="23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0" applyNumberFormat="1" applyFont="1" applyBorder="1" applyAlignment="1" applyProtection="1">
      <protection locked="0"/>
    </xf>
    <xf numFmtId="0" fontId="21" fillId="0" borderId="40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0" fontId="23" fillId="0" borderId="17" xfId="0" applyNumberFormat="1" applyFont="1" applyBorder="1" applyAlignment="1" applyProtection="1">
      <alignment horizontal="center" vertical="center"/>
      <protection locked="0"/>
    </xf>
    <xf numFmtId="0" fontId="16" fillId="0" borderId="17" xfId="0" applyNumberFormat="1" applyFont="1" applyBorder="1" applyAlignment="1" applyProtection="1">
      <alignment horizontal="center" vertical="center"/>
      <protection locked="0"/>
    </xf>
    <xf numFmtId="169" fontId="23" fillId="0" borderId="17" xfId="2" applyNumberFormat="1" applyFont="1" applyBorder="1" applyAlignment="1" applyProtection="1">
      <alignment horizontal="left" vertical="center"/>
      <protection locked="0"/>
    </xf>
    <xf numFmtId="0" fontId="22" fillId="0" borderId="26" xfId="0" applyNumberFormat="1" applyFont="1" applyBorder="1" applyAlignment="1" applyProtection="1">
      <alignment horizontal="center"/>
      <protection locked="0"/>
    </xf>
    <xf numFmtId="0" fontId="22" fillId="0" borderId="36" xfId="0" applyNumberFormat="1" applyFont="1" applyBorder="1" applyAlignment="1" applyProtection="1">
      <alignment horizontal="center"/>
      <protection locked="0"/>
    </xf>
    <xf numFmtId="0" fontId="22" fillId="0" borderId="18" xfId="0" applyNumberFormat="1" applyFont="1" applyBorder="1" applyAlignment="1" applyProtection="1">
      <alignment horizontal="center"/>
      <protection locked="0"/>
    </xf>
    <xf numFmtId="169" fontId="23" fillId="0" borderId="26" xfId="2" applyNumberFormat="1" applyFont="1" applyBorder="1" applyAlignment="1" applyProtection="1">
      <alignment horizontal="left" vertical="center"/>
      <protection locked="0"/>
    </xf>
    <xf numFmtId="169" fontId="23" fillId="0" borderId="18" xfId="2" applyNumberFormat="1" applyFont="1" applyBorder="1" applyAlignment="1" applyProtection="1">
      <alignment horizontal="left" vertical="center"/>
      <protection locked="0"/>
    </xf>
    <xf numFmtId="0" fontId="21" fillId="0" borderId="41" xfId="0" applyFont="1" applyFill="1" applyBorder="1" applyAlignment="1">
      <alignment horizontal="center" vertical="center"/>
    </xf>
    <xf numFmtId="0" fontId="21" fillId="0" borderId="42" xfId="0" applyFont="1" applyFill="1" applyBorder="1" applyAlignment="1">
      <alignment horizontal="center" vertical="center"/>
    </xf>
    <xf numFmtId="0" fontId="21" fillId="0" borderId="43" xfId="0" applyFont="1" applyFill="1" applyBorder="1" applyAlignment="1">
      <alignment horizontal="center" vertical="center"/>
    </xf>
    <xf numFmtId="0" fontId="21" fillId="0" borderId="44" xfId="0" applyFont="1" applyFill="1" applyBorder="1" applyAlignment="1">
      <alignment horizontal="center" vertical="center"/>
    </xf>
    <xf numFmtId="0" fontId="21" fillId="0" borderId="45" xfId="0" applyFont="1" applyFill="1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Normal_presupuesto final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22"/>
  <sheetViews>
    <sheetView showGridLines="0" tabSelected="1" zoomScaleNormal="100" workbookViewId="0">
      <selection activeCell="A9" sqref="A9"/>
    </sheetView>
  </sheetViews>
  <sheetFormatPr baseColWidth="10" defaultRowHeight="15" x14ac:dyDescent="0.25"/>
  <cols>
    <col min="4" max="4" width="1.85546875" customWidth="1"/>
    <col min="5" max="5" width="7" hidden="1" customWidth="1"/>
    <col min="6" max="6" width="11.42578125" hidden="1" customWidth="1"/>
    <col min="11" max="11" width="18.85546875" customWidth="1"/>
    <col min="12" max="12" width="4.85546875" hidden="1" customWidth="1"/>
    <col min="13" max="13" width="0.42578125" hidden="1" customWidth="1"/>
    <col min="14" max="14" width="1.85546875" hidden="1" customWidth="1"/>
    <col min="15" max="18" width="11.42578125" hidden="1" customWidth="1"/>
    <col min="19" max="19" width="47.85546875" hidden="1" customWidth="1"/>
    <col min="20" max="20" width="5.7109375" customWidth="1"/>
    <col min="21" max="21" width="6.140625" hidden="1" customWidth="1"/>
    <col min="22" max="22" width="13.5703125" hidden="1" customWidth="1"/>
    <col min="23" max="23" width="2.5703125" hidden="1" customWidth="1"/>
    <col min="24" max="24" width="12.42578125" customWidth="1"/>
    <col min="25" max="25" width="11.42578125" customWidth="1"/>
  </cols>
  <sheetData>
    <row r="2" spans="2:31" x14ac:dyDescent="0.25"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W2" s="381"/>
      <c r="X2" s="381"/>
      <c r="Y2" s="381"/>
      <c r="Z2" s="381"/>
      <c r="AA2" s="381"/>
      <c r="AB2" s="381"/>
      <c r="AC2" s="381"/>
      <c r="AD2" s="381"/>
    </row>
    <row r="3" spans="2:31" x14ac:dyDescent="0.25">
      <c r="C3" s="381"/>
      <c r="D3" s="381"/>
      <c r="E3" s="381"/>
      <c r="F3" s="381"/>
      <c r="G3" s="378"/>
      <c r="H3" s="378"/>
      <c r="I3" s="378"/>
      <c r="J3" s="379"/>
      <c r="K3" s="379"/>
      <c r="L3" s="379"/>
      <c r="M3" s="379"/>
      <c r="N3" s="379"/>
      <c r="O3" s="379"/>
      <c r="P3" s="379"/>
      <c r="Q3" s="379"/>
      <c r="R3" s="379"/>
      <c r="S3" s="379"/>
      <c r="T3" s="379"/>
      <c r="U3" s="379"/>
      <c r="V3" s="379"/>
      <c r="W3" s="379"/>
      <c r="X3" s="379"/>
      <c r="Y3" s="379"/>
      <c r="Z3" s="379"/>
      <c r="AA3" s="379"/>
      <c r="AB3" s="379"/>
      <c r="AC3" s="379"/>
      <c r="AD3" s="379"/>
    </row>
    <row r="4" spans="2:31" ht="15.75" x14ac:dyDescent="0.25">
      <c r="B4" s="381"/>
      <c r="C4" s="390" t="s">
        <v>1277</v>
      </c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391"/>
      <c r="W4" s="391"/>
      <c r="X4" s="392"/>
      <c r="Y4" s="384"/>
      <c r="Z4" s="384"/>
      <c r="AA4" s="384"/>
      <c r="AB4" s="384"/>
      <c r="AC4" s="384"/>
      <c r="AD4" s="384"/>
    </row>
    <row r="5" spans="2:31" x14ac:dyDescent="0.25">
      <c r="C5" s="386" t="s">
        <v>1278</v>
      </c>
      <c r="D5" s="386"/>
      <c r="E5" s="386"/>
      <c r="F5" s="386"/>
      <c r="G5" s="387" t="s">
        <v>1279</v>
      </c>
      <c r="H5" s="387"/>
      <c r="I5" s="387"/>
      <c r="J5" s="387"/>
      <c r="K5" s="387"/>
      <c r="L5" s="387"/>
      <c r="M5" s="387"/>
      <c r="N5" s="387"/>
      <c r="O5" s="387"/>
      <c r="P5" s="387"/>
      <c r="Q5" s="387"/>
      <c r="R5" s="387"/>
      <c r="S5" s="387"/>
      <c r="T5" s="387"/>
      <c r="U5" s="387"/>
      <c r="V5" s="387"/>
      <c r="W5" s="387"/>
      <c r="X5" s="387"/>
    </row>
    <row r="6" spans="2:31" x14ac:dyDescent="0.25">
      <c r="C6" s="388" t="s">
        <v>1280</v>
      </c>
      <c r="D6" s="388"/>
      <c r="E6" s="388"/>
      <c r="F6" s="388"/>
      <c r="G6" s="389" t="s">
        <v>1281</v>
      </c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2"/>
      <c r="Z6" s="382"/>
      <c r="AA6" s="382"/>
      <c r="AB6" s="382"/>
      <c r="AC6" s="382"/>
      <c r="AD6" s="382"/>
      <c r="AE6" s="381"/>
    </row>
    <row r="7" spans="2:31" x14ac:dyDescent="0.25">
      <c r="C7" s="388" t="s">
        <v>22</v>
      </c>
      <c r="D7" s="388"/>
      <c r="E7" s="388"/>
      <c r="F7" s="388"/>
      <c r="G7" s="393" t="s">
        <v>21</v>
      </c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394"/>
      <c r="Y7" s="382"/>
      <c r="Z7" s="382"/>
      <c r="AA7" s="382"/>
      <c r="AB7" s="382"/>
      <c r="AC7" s="382"/>
      <c r="AD7" s="382"/>
    </row>
    <row r="8" spans="2:31" x14ac:dyDescent="0.25">
      <c r="C8" s="388" t="s">
        <v>25</v>
      </c>
      <c r="D8" s="388"/>
      <c r="E8" s="388"/>
      <c r="F8" s="388"/>
      <c r="G8" s="389" t="s">
        <v>1282</v>
      </c>
      <c r="H8" s="389"/>
      <c r="I8" s="389"/>
      <c r="J8" s="389"/>
      <c r="K8" s="389"/>
      <c r="L8" s="389"/>
      <c r="M8" s="389"/>
      <c r="N8" s="389"/>
      <c r="O8" s="389"/>
      <c r="P8" s="389"/>
      <c r="Q8" s="389"/>
      <c r="R8" s="389"/>
      <c r="S8" s="389"/>
      <c r="T8" s="389"/>
      <c r="U8" s="389"/>
      <c r="V8" s="389"/>
      <c r="W8" s="389"/>
      <c r="X8" s="389"/>
      <c r="Y8" s="382"/>
      <c r="Z8" s="382"/>
      <c r="AA8" s="382"/>
      <c r="AB8" s="382"/>
      <c r="AC8" s="382"/>
      <c r="AD8" s="382"/>
    </row>
    <row r="9" spans="2:31" x14ac:dyDescent="0.25">
      <c r="C9" s="388" t="s">
        <v>26</v>
      </c>
      <c r="D9" s="388"/>
      <c r="E9" s="388"/>
      <c r="F9" s="388"/>
      <c r="G9" s="389" t="s">
        <v>1283</v>
      </c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2"/>
      <c r="Z9" s="382"/>
      <c r="AA9" s="382"/>
      <c r="AB9" s="382"/>
      <c r="AC9" s="382"/>
      <c r="AD9" s="382"/>
    </row>
    <row r="10" spans="2:31" x14ac:dyDescent="0.25">
      <c r="C10" s="388" t="s">
        <v>28</v>
      </c>
      <c r="D10" s="388"/>
      <c r="E10" s="388"/>
      <c r="F10" s="388"/>
      <c r="G10" s="389" t="s">
        <v>1284</v>
      </c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389"/>
      <c r="X10" s="389"/>
      <c r="Y10" s="382"/>
      <c r="Z10" s="382"/>
      <c r="AA10" s="382"/>
      <c r="AB10" s="382"/>
      <c r="AC10" s="382"/>
      <c r="AD10" s="382"/>
    </row>
    <row r="11" spans="2:31" x14ac:dyDescent="0.25">
      <c r="C11" s="388" t="s">
        <v>30</v>
      </c>
      <c r="D11" s="388"/>
      <c r="E11" s="388"/>
      <c r="F11" s="388"/>
      <c r="G11" s="389" t="s">
        <v>586</v>
      </c>
      <c r="H11" s="389"/>
      <c r="I11" s="389"/>
      <c r="J11" s="389"/>
      <c r="K11" s="389"/>
      <c r="L11" s="389"/>
      <c r="M11" s="389"/>
      <c r="N11" s="389"/>
      <c r="O11" s="389"/>
      <c r="P11" s="389"/>
      <c r="Q11" s="389"/>
      <c r="R11" s="389"/>
      <c r="S11" s="389"/>
      <c r="T11" s="389"/>
      <c r="U11" s="389"/>
      <c r="V11" s="389"/>
      <c r="W11" s="389"/>
      <c r="X11" s="389"/>
      <c r="Y11" s="382"/>
      <c r="Z11" s="382"/>
      <c r="AA11" s="382"/>
      <c r="AB11" s="382"/>
      <c r="AC11" s="382"/>
      <c r="AD11" s="382"/>
    </row>
    <row r="12" spans="2:31" x14ac:dyDescent="0.25">
      <c r="C12" s="388" t="s">
        <v>32</v>
      </c>
      <c r="D12" s="388"/>
      <c r="E12" s="388"/>
      <c r="F12" s="388"/>
      <c r="G12" s="389" t="s">
        <v>1294</v>
      </c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389"/>
      <c r="W12" s="389"/>
      <c r="X12" s="389"/>
      <c r="Y12" s="382"/>
      <c r="Z12" s="382"/>
      <c r="AA12" s="382"/>
      <c r="AB12" s="382"/>
      <c r="AC12" s="382"/>
      <c r="AD12" s="382"/>
    </row>
    <row r="13" spans="2:31" x14ac:dyDescent="0.25">
      <c r="C13" s="388" t="s">
        <v>34</v>
      </c>
      <c r="D13" s="388"/>
      <c r="E13" s="388"/>
      <c r="F13" s="388"/>
      <c r="G13" s="389" t="s">
        <v>1285</v>
      </c>
      <c r="H13" s="389"/>
      <c r="I13" s="389"/>
      <c r="J13" s="389"/>
      <c r="K13" s="389"/>
      <c r="L13" s="389"/>
      <c r="M13" s="389"/>
      <c r="N13" s="389"/>
      <c r="O13" s="389"/>
      <c r="P13" s="389"/>
      <c r="Q13" s="389"/>
      <c r="R13" s="389"/>
      <c r="S13" s="389"/>
      <c r="T13" s="389"/>
      <c r="U13" s="389"/>
      <c r="V13" s="389"/>
      <c r="W13" s="389"/>
      <c r="X13" s="389"/>
      <c r="Y13" s="382"/>
      <c r="Z13" s="382"/>
      <c r="AA13" s="382"/>
      <c r="AB13" s="382"/>
      <c r="AC13" s="382"/>
      <c r="AD13" s="382"/>
    </row>
    <row r="14" spans="2:31" x14ac:dyDescent="0.25">
      <c r="C14" s="388" t="s">
        <v>36</v>
      </c>
      <c r="D14" s="388"/>
      <c r="E14" s="388"/>
      <c r="F14" s="388"/>
      <c r="G14" s="389" t="s">
        <v>1286</v>
      </c>
      <c r="H14" s="389"/>
      <c r="I14" s="389"/>
      <c r="J14" s="389"/>
      <c r="K14" s="389"/>
      <c r="L14" s="389"/>
      <c r="M14" s="389"/>
      <c r="N14" s="389"/>
      <c r="O14" s="389"/>
      <c r="P14" s="389"/>
      <c r="Q14" s="389"/>
      <c r="R14" s="389"/>
      <c r="S14" s="389"/>
      <c r="T14" s="389"/>
      <c r="U14" s="389"/>
      <c r="V14" s="389"/>
      <c r="W14" s="389"/>
      <c r="X14" s="389"/>
      <c r="Y14" s="382"/>
      <c r="Z14" s="382"/>
      <c r="AA14" s="382"/>
      <c r="AB14" s="382"/>
      <c r="AC14" s="382"/>
      <c r="AD14" s="382"/>
    </row>
    <row r="15" spans="2:31" x14ac:dyDescent="0.25">
      <c r="C15" s="388" t="s">
        <v>38</v>
      </c>
      <c r="D15" s="388"/>
      <c r="E15" s="388"/>
      <c r="F15" s="388"/>
      <c r="G15" s="389" t="s">
        <v>1287</v>
      </c>
      <c r="H15" s="389"/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89"/>
      <c r="V15" s="389"/>
      <c r="W15" s="389"/>
      <c r="X15" s="389"/>
      <c r="Y15" s="382"/>
      <c r="Z15" s="382"/>
      <c r="AA15" s="382"/>
      <c r="AB15" s="382"/>
      <c r="AC15" s="382"/>
      <c r="AD15" s="382"/>
    </row>
    <row r="16" spans="2:31" x14ac:dyDescent="0.25">
      <c r="C16" s="388" t="s">
        <v>41</v>
      </c>
      <c r="D16" s="388"/>
      <c r="E16" s="388"/>
      <c r="F16" s="388"/>
      <c r="G16" s="389" t="s">
        <v>1289</v>
      </c>
      <c r="H16" s="389"/>
      <c r="I16" s="389"/>
      <c r="J16" s="389"/>
      <c r="K16" s="389"/>
      <c r="L16" s="389"/>
      <c r="M16" s="389"/>
      <c r="N16" s="389"/>
      <c r="O16" s="389"/>
      <c r="P16" s="389"/>
      <c r="Q16" s="389"/>
      <c r="R16" s="389"/>
      <c r="S16" s="389"/>
      <c r="T16" s="389"/>
      <c r="U16" s="389"/>
      <c r="V16" s="389"/>
      <c r="W16" s="389"/>
      <c r="X16" s="389"/>
      <c r="Y16" s="382"/>
      <c r="Z16" s="382"/>
      <c r="AA16" s="382"/>
      <c r="AB16" s="382"/>
      <c r="AC16" s="382"/>
      <c r="AD16" s="382"/>
    </row>
    <row r="17" spans="3:30" x14ac:dyDescent="0.25">
      <c r="C17" s="388" t="s">
        <v>1288</v>
      </c>
      <c r="D17" s="388"/>
      <c r="E17" s="388"/>
      <c r="F17" s="388"/>
      <c r="G17" s="389" t="s">
        <v>1291</v>
      </c>
      <c r="H17" s="389"/>
      <c r="I17" s="389"/>
      <c r="J17" s="389"/>
      <c r="K17" s="389"/>
      <c r="L17" s="389"/>
      <c r="M17" s="389"/>
      <c r="N17" s="389"/>
      <c r="O17" s="389"/>
      <c r="P17" s="389"/>
      <c r="Q17" s="389"/>
      <c r="R17" s="389"/>
      <c r="S17" s="389"/>
      <c r="T17" s="389"/>
      <c r="U17" s="389"/>
      <c r="V17" s="389"/>
      <c r="W17" s="389"/>
      <c r="X17" s="389"/>
      <c r="Y17" s="382"/>
      <c r="Z17" s="382"/>
      <c r="AA17" s="382"/>
      <c r="AB17" s="382"/>
      <c r="AC17" s="382"/>
      <c r="AD17" s="382"/>
    </row>
    <row r="18" spans="3:30" x14ac:dyDescent="0.25">
      <c r="C18" s="388" t="s">
        <v>1290</v>
      </c>
      <c r="D18" s="388"/>
      <c r="E18" s="388"/>
      <c r="F18" s="388"/>
      <c r="G18" s="389" t="s">
        <v>248</v>
      </c>
      <c r="H18" s="389"/>
      <c r="I18" s="389"/>
      <c r="J18" s="389"/>
      <c r="K18" s="389"/>
      <c r="L18" s="389"/>
      <c r="M18" s="389"/>
      <c r="N18" s="389"/>
      <c r="O18" s="389"/>
      <c r="P18" s="389"/>
      <c r="Q18" s="389"/>
      <c r="R18" s="389"/>
      <c r="S18" s="389"/>
      <c r="T18" s="389"/>
      <c r="U18" s="389"/>
      <c r="V18" s="389"/>
      <c r="W18" s="389"/>
      <c r="X18" s="389"/>
      <c r="Y18" s="382"/>
      <c r="Z18" s="382"/>
      <c r="AA18" s="382"/>
      <c r="AB18" s="382"/>
      <c r="AC18" s="382"/>
      <c r="AD18" s="382"/>
    </row>
    <row r="19" spans="3:30" x14ac:dyDescent="0.25">
      <c r="C19" s="388" t="s">
        <v>1292</v>
      </c>
      <c r="D19" s="388"/>
      <c r="E19" s="388"/>
      <c r="F19" s="388"/>
      <c r="G19" s="389" t="s">
        <v>1293</v>
      </c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89"/>
      <c r="T19" s="389"/>
      <c r="U19" s="389"/>
      <c r="V19" s="389"/>
      <c r="W19" s="389"/>
      <c r="X19" s="389"/>
      <c r="Y19" s="382"/>
      <c r="Z19" s="382"/>
      <c r="AA19" s="382"/>
      <c r="AB19" s="382"/>
      <c r="AC19" s="382"/>
      <c r="AD19" s="382"/>
    </row>
    <row r="20" spans="3:30" x14ac:dyDescent="0.25">
      <c r="C20" s="395"/>
      <c r="D20" s="396"/>
      <c r="E20" s="396"/>
      <c r="F20" s="396"/>
      <c r="G20" s="396"/>
      <c r="H20" s="396"/>
      <c r="I20" s="396"/>
      <c r="J20" s="396"/>
      <c r="K20" s="396"/>
      <c r="L20" s="396"/>
      <c r="M20" s="396"/>
      <c r="N20" s="396"/>
      <c r="O20" s="396"/>
      <c r="P20" s="396"/>
      <c r="Q20" s="396"/>
      <c r="R20" s="396"/>
      <c r="S20" s="396"/>
      <c r="T20" s="396"/>
      <c r="U20" s="396"/>
      <c r="V20" s="396"/>
      <c r="W20" s="396"/>
      <c r="X20" s="397"/>
      <c r="Y20" s="383"/>
      <c r="Z20" s="383"/>
      <c r="AA20" s="383"/>
      <c r="AB20" s="383"/>
      <c r="AC20" s="383"/>
      <c r="AD20" s="383"/>
    </row>
    <row r="21" spans="3:30" ht="15.75" customHeight="1" x14ac:dyDescent="0.25">
      <c r="C21" s="398"/>
      <c r="D21" s="385"/>
      <c r="E21" s="385"/>
      <c r="F21" s="385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85"/>
      <c r="W21" s="385"/>
      <c r="X21" s="399"/>
      <c r="Y21" s="382"/>
      <c r="Z21" s="382"/>
      <c r="AA21" s="382"/>
      <c r="AB21" s="382"/>
      <c r="AC21" s="382"/>
      <c r="AD21" s="382"/>
    </row>
    <row r="22" spans="3:30" x14ac:dyDescent="0.25">
      <c r="Y22" s="381"/>
      <c r="Z22" s="381"/>
      <c r="AA22" s="381"/>
      <c r="AB22" s="381"/>
      <c r="AC22" s="381"/>
      <c r="AD22" s="381"/>
    </row>
  </sheetData>
  <mergeCells count="48">
    <mergeCell ref="C20:X21"/>
    <mergeCell ref="C4:X4"/>
    <mergeCell ref="G7:X7"/>
    <mergeCell ref="C19:F19"/>
    <mergeCell ref="G19:X19"/>
    <mergeCell ref="Y19:AD19"/>
    <mergeCell ref="Y21:AD21"/>
    <mergeCell ref="Y20:AD20"/>
    <mergeCell ref="C17:F17"/>
    <mergeCell ref="G17:X17"/>
    <mergeCell ref="Y17:AD17"/>
    <mergeCell ref="C18:F18"/>
    <mergeCell ref="G18:X18"/>
    <mergeCell ref="Y18:AD18"/>
    <mergeCell ref="C15:F15"/>
    <mergeCell ref="G15:X15"/>
    <mergeCell ref="Y15:AD15"/>
    <mergeCell ref="C16:F16"/>
    <mergeCell ref="G16:X16"/>
    <mergeCell ref="Y16:AD16"/>
    <mergeCell ref="C13:F13"/>
    <mergeCell ref="G13:X13"/>
    <mergeCell ref="Y13:AD13"/>
    <mergeCell ref="C14:F14"/>
    <mergeCell ref="G14:X14"/>
    <mergeCell ref="Y14:AD14"/>
    <mergeCell ref="C12:F12"/>
    <mergeCell ref="G12:X12"/>
    <mergeCell ref="Y12:AD12"/>
    <mergeCell ref="C10:F10"/>
    <mergeCell ref="G10:X10"/>
    <mergeCell ref="Y10:AD10"/>
    <mergeCell ref="C11:F11"/>
    <mergeCell ref="G11:X11"/>
    <mergeCell ref="Y11:AD11"/>
    <mergeCell ref="C7:F7"/>
    <mergeCell ref="Y7:AD7"/>
    <mergeCell ref="C8:F8"/>
    <mergeCell ref="G8:X8"/>
    <mergeCell ref="Y8:AD8"/>
    <mergeCell ref="C9:F9"/>
    <mergeCell ref="G9:X9"/>
    <mergeCell ref="Y9:AD9"/>
    <mergeCell ref="C5:F5"/>
    <mergeCell ref="G5:X5"/>
    <mergeCell ref="C6:F6"/>
    <mergeCell ref="G6:X6"/>
    <mergeCell ref="Y6:AD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0"/>
  <sheetViews>
    <sheetView showGridLines="0" workbookViewId="0">
      <selection activeCell="J16" sqref="J16"/>
    </sheetView>
  </sheetViews>
  <sheetFormatPr baseColWidth="10" defaultRowHeight="15" x14ac:dyDescent="0.25"/>
  <cols>
    <col min="3" max="3" width="7" bestFit="1" customWidth="1"/>
    <col min="4" max="4" width="54.42578125" customWidth="1"/>
    <col min="5" max="5" width="5.7109375" style="21" customWidth="1"/>
    <col min="6" max="6" width="8" style="251" customWidth="1"/>
    <col min="7" max="7" width="10.5703125" style="242" customWidth="1"/>
    <col min="8" max="8" width="13.140625" style="242" customWidth="1"/>
  </cols>
  <sheetData>
    <row r="2" spans="3:9" ht="15.75" thickBot="1" x14ac:dyDescent="0.3"/>
    <row r="3" spans="3:9" ht="15.75" thickBot="1" x14ac:dyDescent="0.3">
      <c r="C3" s="32" t="s">
        <v>930</v>
      </c>
      <c r="D3" s="33"/>
      <c r="E3" s="33"/>
      <c r="F3" s="33"/>
      <c r="G3" s="33"/>
      <c r="H3" s="34"/>
      <c r="I3" s="23"/>
    </row>
    <row r="4" spans="3:9" x14ac:dyDescent="0.25">
      <c r="C4" s="35" t="s">
        <v>1</v>
      </c>
      <c r="D4" s="36" t="s">
        <v>2</v>
      </c>
      <c r="E4" s="36" t="s">
        <v>3</v>
      </c>
      <c r="F4" s="144" t="s">
        <v>4</v>
      </c>
      <c r="G4" s="153" t="s">
        <v>170</v>
      </c>
      <c r="H4" s="153" t="s">
        <v>171</v>
      </c>
      <c r="I4" s="23"/>
    </row>
    <row r="5" spans="3:9" x14ac:dyDescent="0.25">
      <c r="C5" s="37"/>
      <c r="D5" s="38"/>
      <c r="E5" s="38"/>
      <c r="F5" s="145"/>
      <c r="G5" s="154"/>
      <c r="H5" s="154"/>
      <c r="I5" s="23"/>
    </row>
    <row r="6" spans="3:9" ht="15.75" thickBot="1" x14ac:dyDescent="0.3">
      <c r="C6" s="39"/>
      <c r="D6" s="40"/>
      <c r="E6" s="40"/>
      <c r="F6" s="146"/>
      <c r="G6" s="155"/>
      <c r="H6" s="155"/>
      <c r="I6" s="23"/>
    </row>
    <row r="7" spans="3:9" ht="15.75" thickBot="1" x14ac:dyDescent="0.3">
      <c r="C7" s="52"/>
      <c r="D7" s="53" t="s">
        <v>44</v>
      </c>
      <c r="E7" s="53"/>
      <c r="F7" s="269"/>
      <c r="G7" s="270"/>
      <c r="H7" s="271"/>
      <c r="I7" s="23"/>
    </row>
    <row r="8" spans="3:9" ht="15.75" thickBot="1" x14ac:dyDescent="0.3">
      <c r="C8" s="31" t="s">
        <v>7</v>
      </c>
      <c r="D8" s="55" t="s">
        <v>44</v>
      </c>
      <c r="E8" s="56"/>
      <c r="F8" s="272"/>
      <c r="G8" s="273"/>
      <c r="H8" s="274">
        <f>SUBTOTAL(9,H10:H18)</f>
        <v>0</v>
      </c>
      <c r="I8" s="23"/>
    </row>
    <row r="9" spans="3:9" ht="15.75" thickBot="1" x14ac:dyDescent="0.3">
      <c r="C9" s="31" t="s">
        <v>9</v>
      </c>
      <c r="D9" s="55" t="s">
        <v>442</v>
      </c>
      <c r="E9" s="56"/>
      <c r="F9" s="272"/>
      <c r="G9" s="273"/>
      <c r="H9" s="274"/>
      <c r="I9" s="23"/>
    </row>
    <row r="10" spans="3:9" ht="15.75" thickBot="1" x14ac:dyDescent="0.3">
      <c r="C10" s="57" t="s">
        <v>173</v>
      </c>
      <c r="D10" s="30" t="s">
        <v>46</v>
      </c>
      <c r="E10" s="26" t="s">
        <v>40</v>
      </c>
      <c r="F10" s="260">
        <v>41.44</v>
      </c>
      <c r="G10" s="264"/>
      <c r="H10" s="264">
        <f>F10*G10</f>
        <v>0</v>
      </c>
      <c r="I10" s="23"/>
    </row>
    <row r="11" spans="3:9" ht="15.75" thickBot="1" x14ac:dyDescent="0.3">
      <c r="C11" s="57" t="s">
        <v>174</v>
      </c>
      <c r="D11" s="30" t="s">
        <v>175</v>
      </c>
      <c r="E11" s="26" t="s">
        <v>52</v>
      </c>
      <c r="F11" s="260">
        <v>116.6</v>
      </c>
      <c r="G11" s="264"/>
      <c r="H11" s="264">
        <f t="shared" ref="H11:H18" si="0">F11*G11</f>
        <v>0</v>
      </c>
      <c r="I11" s="23"/>
    </row>
    <row r="12" spans="3:9" ht="15.75" thickBot="1" x14ac:dyDescent="0.3">
      <c r="C12" s="57" t="s">
        <v>176</v>
      </c>
      <c r="D12" s="30" t="s">
        <v>54</v>
      </c>
      <c r="E12" s="26" t="s">
        <v>52</v>
      </c>
      <c r="F12" s="260">
        <v>116.6</v>
      </c>
      <c r="G12" s="264"/>
      <c r="H12" s="264">
        <f t="shared" si="0"/>
        <v>0</v>
      </c>
      <c r="I12" s="23"/>
    </row>
    <row r="13" spans="3:9" ht="15.75" thickBot="1" x14ac:dyDescent="0.3">
      <c r="C13" s="57" t="s">
        <v>177</v>
      </c>
      <c r="D13" s="30" t="s">
        <v>56</v>
      </c>
      <c r="E13" s="26" t="s">
        <v>52</v>
      </c>
      <c r="F13" s="260">
        <v>33.130000000000003</v>
      </c>
      <c r="G13" s="264"/>
      <c r="H13" s="264">
        <f t="shared" si="0"/>
        <v>0</v>
      </c>
      <c r="I13" s="23"/>
    </row>
    <row r="14" spans="3:9" ht="15.75" thickBot="1" x14ac:dyDescent="0.3">
      <c r="C14" s="57" t="s">
        <v>178</v>
      </c>
      <c r="D14" s="30" t="s">
        <v>58</v>
      </c>
      <c r="E14" s="26" t="s">
        <v>40</v>
      </c>
      <c r="F14" s="260">
        <v>25.68</v>
      </c>
      <c r="G14" s="264"/>
      <c r="H14" s="264">
        <f t="shared" si="0"/>
        <v>0</v>
      </c>
      <c r="I14" s="23"/>
    </row>
    <row r="15" spans="3:9" ht="15.75" thickBot="1" x14ac:dyDescent="0.3">
      <c r="C15" s="57" t="s">
        <v>179</v>
      </c>
      <c r="D15" s="30" t="s">
        <v>60</v>
      </c>
      <c r="E15" s="26" t="s">
        <v>61</v>
      </c>
      <c r="F15" s="260">
        <v>1215.2</v>
      </c>
      <c r="G15" s="264"/>
      <c r="H15" s="264">
        <f t="shared" si="0"/>
        <v>0</v>
      </c>
      <c r="I15" s="23"/>
    </row>
    <row r="16" spans="3:9" ht="15.75" thickBot="1" x14ac:dyDescent="0.3">
      <c r="C16" s="57" t="s">
        <v>180</v>
      </c>
      <c r="D16" s="30" t="s">
        <v>63</v>
      </c>
      <c r="E16" s="26" t="s">
        <v>52</v>
      </c>
      <c r="F16" s="260">
        <v>116.6</v>
      </c>
      <c r="G16" s="264"/>
      <c r="H16" s="264">
        <f t="shared" si="0"/>
        <v>0</v>
      </c>
      <c r="I16" s="23"/>
    </row>
    <row r="17" spans="3:9" ht="15.75" thickBot="1" x14ac:dyDescent="0.3">
      <c r="C17" s="57" t="s">
        <v>181</v>
      </c>
      <c r="D17" s="30" t="s">
        <v>65</v>
      </c>
      <c r="E17" s="26" t="s">
        <v>40</v>
      </c>
      <c r="F17" s="260">
        <v>49.73</v>
      </c>
      <c r="G17" s="264"/>
      <c r="H17" s="264">
        <f t="shared" si="0"/>
        <v>0</v>
      </c>
      <c r="I17" s="23"/>
    </row>
    <row r="18" spans="3:9" ht="15.75" thickBot="1" x14ac:dyDescent="0.3">
      <c r="C18" s="57" t="s">
        <v>182</v>
      </c>
      <c r="D18" s="30" t="s">
        <v>67</v>
      </c>
      <c r="E18" s="26" t="s">
        <v>68</v>
      </c>
      <c r="F18" s="260">
        <v>45.45</v>
      </c>
      <c r="G18" s="264"/>
      <c r="H18" s="264">
        <f t="shared" si="0"/>
        <v>0</v>
      </c>
      <c r="I18" s="23"/>
    </row>
    <row r="19" spans="3:9" ht="15.75" thickBot="1" x14ac:dyDescent="0.3">
      <c r="C19" s="52"/>
      <c r="D19" s="53" t="s">
        <v>444</v>
      </c>
      <c r="E19" s="53"/>
      <c r="F19" s="269"/>
      <c r="G19" s="270"/>
      <c r="H19" s="271"/>
      <c r="I19" s="23"/>
    </row>
    <row r="20" spans="3:9" ht="15.75" thickBot="1" x14ac:dyDescent="0.3">
      <c r="C20" s="58" t="s">
        <v>43</v>
      </c>
      <c r="D20" s="55" t="s">
        <v>72</v>
      </c>
      <c r="E20" s="59"/>
      <c r="F20" s="275"/>
      <c r="G20" s="276"/>
      <c r="H20" s="274">
        <f>SUBTOTAL(9,H22:H57)</f>
        <v>0</v>
      </c>
      <c r="I20" s="23"/>
    </row>
    <row r="21" spans="3:9" ht="15.75" thickBot="1" x14ac:dyDescent="0.3">
      <c r="C21" s="58" t="s">
        <v>183</v>
      </c>
      <c r="D21" s="55" t="s">
        <v>445</v>
      </c>
      <c r="E21" s="59"/>
      <c r="F21" s="275"/>
      <c r="G21" s="276"/>
      <c r="H21" s="274"/>
      <c r="I21" s="23"/>
    </row>
    <row r="22" spans="3:9" ht="15.75" thickBot="1" x14ac:dyDescent="0.3">
      <c r="C22" s="60" t="s">
        <v>185</v>
      </c>
      <c r="D22" s="49" t="s">
        <v>931</v>
      </c>
      <c r="E22" s="50" t="s">
        <v>68</v>
      </c>
      <c r="F22" s="260">
        <v>210</v>
      </c>
      <c r="G22" s="264"/>
      <c r="H22" s="264">
        <f>F22*G22</f>
        <v>0</v>
      </c>
      <c r="I22" s="23"/>
    </row>
    <row r="23" spans="3:9" ht="15.75" thickBot="1" x14ac:dyDescent="0.3">
      <c r="C23" s="60" t="s">
        <v>207</v>
      </c>
      <c r="D23" s="49" t="s">
        <v>932</v>
      </c>
      <c r="E23" s="50" t="s">
        <v>24</v>
      </c>
      <c r="F23" s="260">
        <v>24</v>
      </c>
      <c r="G23" s="264"/>
      <c r="H23" s="264">
        <f t="shared" ref="H23:H57" si="1">F23*G23</f>
        <v>0</v>
      </c>
      <c r="I23" s="23"/>
    </row>
    <row r="24" spans="3:9" ht="23.25" thickBot="1" x14ac:dyDescent="0.3">
      <c r="C24" s="60" t="s">
        <v>229</v>
      </c>
      <c r="D24" s="82" t="s">
        <v>483</v>
      </c>
      <c r="E24" s="62" t="s">
        <v>11</v>
      </c>
      <c r="F24" s="260">
        <v>1</v>
      </c>
      <c r="G24" s="263"/>
      <c r="H24" s="264">
        <f t="shared" si="1"/>
        <v>0</v>
      </c>
      <c r="I24" s="23"/>
    </row>
    <row r="25" spans="3:9" ht="15.75" thickBot="1" x14ac:dyDescent="0.3">
      <c r="C25" s="60" t="s">
        <v>247</v>
      </c>
      <c r="D25" s="82" t="s">
        <v>933</v>
      </c>
      <c r="E25" s="62" t="s">
        <v>68</v>
      </c>
      <c r="F25" s="260">
        <v>38</v>
      </c>
      <c r="G25" s="264"/>
      <c r="H25" s="264">
        <f t="shared" si="1"/>
        <v>0</v>
      </c>
      <c r="I25" s="23"/>
    </row>
    <row r="26" spans="3:9" ht="15.75" thickBot="1" x14ac:dyDescent="0.3">
      <c r="C26" s="60" t="s">
        <v>450</v>
      </c>
      <c r="D26" s="82" t="s">
        <v>934</v>
      </c>
      <c r="E26" s="62" t="s">
        <v>52</v>
      </c>
      <c r="F26" s="260">
        <v>0.5</v>
      </c>
      <c r="G26" s="263"/>
      <c r="H26" s="264">
        <f t="shared" si="1"/>
        <v>0</v>
      </c>
      <c r="I26" s="23"/>
    </row>
    <row r="27" spans="3:9" ht="15.75" thickBot="1" x14ac:dyDescent="0.3">
      <c r="C27" s="60" t="s">
        <v>452</v>
      </c>
      <c r="D27" s="82" t="s">
        <v>935</v>
      </c>
      <c r="E27" s="62" t="s">
        <v>52</v>
      </c>
      <c r="F27" s="260">
        <v>0.8</v>
      </c>
      <c r="G27" s="263"/>
      <c r="H27" s="264">
        <f t="shared" si="1"/>
        <v>0</v>
      </c>
      <c r="I27" s="23"/>
    </row>
    <row r="28" spans="3:9" ht="15.75" thickBot="1" x14ac:dyDescent="0.3">
      <c r="C28" s="60" t="s">
        <v>454</v>
      </c>
      <c r="D28" s="82" t="s">
        <v>936</v>
      </c>
      <c r="E28" s="62" t="s">
        <v>24</v>
      </c>
      <c r="F28" s="260">
        <v>12</v>
      </c>
      <c r="G28" s="263"/>
      <c r="H28" s="264">
        <f t="shared" si="1"/>
        <v>0</v>
      </c>
      <c r="I28" s="23"/>
    </row>
    <row r="29" spans="3:9" ht="15.75" thickBot="1" x14ac:dyDescent="0.3">
      <c r="C29" s="60" t="s">
        <v>456</v>
      </c>
      <c r="D29" s="82" t="s">
        <v>937</v>
      </c>
      <c r="E29" s="62" t="s">
        <v>24</v>
      </c>
      <c r="F29" s="260">
        <v>12</v>
      </c>
      <c r="G29" s="263"/>
      <c r="H29" s="264">
        <f t="shared" si="1"/>
        <v>0</v>
      </c>
      <c r="I29" s="23"/>
    </row>
    <row r="30" spans="3:9" ht="15.75" thickBot="1" x14ac:dyDescent="0.3">
      <c r="C30" s="60" t="s">
        <v>458</v>
      </c>
      <c r="D30" s="82" t="s">
        <v>938</v>
      </c>
      <c r="E30" s="62" t="s">
        <v>939</v>
      </c>
      <c r="F30" s="260">
        <v>12</v>
      </c>
      <c r="G30" s="264"/>
      <c r="H30" s="264">
        <f t="shared" si="1"/>
        <v>0</v>
      </c>
      <c r="I30" s="23"/>
    </row>
    <row r="31" spans="3:9" ht="15.75" thickBot="1" x14ac:dyDescent="0.3">
      <c r="C31" s="60" t="s">
        <v>460</v>
      </c>
      <c r="D31" s="82" t="s">
        <v>940</v>
      </c>
      <c r="E31" s="62" t="s">
        <v>24</v>
      </c>
      <c r="F31" s="260">
        <v>12</v>
      </c>
      <c r="G31" s="263"/>
      <c r="H31" s="264">
        <f t="shared" si="1"/>
        <v>0</v>
      </c>
      <c r="I31" s="23"/>
    </row>
    <row r="32" spans="3:9" ht="15.75" thickBot="1" x14ac:dyDescent="0.3">
      <c r="C32" s="60" t="s">
        <v>462</v>
      </c>
      <c r="D32" s="82" t="s">
        <v>941</v>
      </c>
      <c r="E32" s="62" t="s">
        <v>24</v>
      </c>
      <c r="F32" s="260">
        <v>36</v>
      </c>
      <c r="G32" s="263"/>
      <c r="H32" s="264">
        <f t="shared" si="1"/>
        <v>0</v>
      </c>
      <c r="I32" s="23"/>
    </row>
    <row r="33" spans="3:9" ht="15.75" thickBot="1" x14ac:dyDescent="0.3">
      <c r="C33" s="60" t="s">
        <v>464</v>
      </c>
      <c r="D33" s="82" t="s">
        <v>942</v>
      </c>
      <c r="E33" s="62" t="s">
        <v>24</v>
      </c>
      <c r="F33" s="260">
        <v>24</v>
      </c>
      <c r="G33" s="264"/>
      <c r="H33" s="264">
        <f t="shared" si="1"/>
        <v>0</v>
      </c>
      <c r="I33" s="23"/>
    </row>
    <row r="34" spans="3:9" ht="15.75" thickBot="1" x14ac:dyDescent="0.3">
      <c r="C34" s="64" t="s">
        <v>466</v>
      </c>
      <c r="D34" s="82" t="s">
        <v>943</v>
      </c>
      <c r="E34" s="62" t="s">
        <v>24</v>
      </c>
      <c r="F34" s="260">
        <v>12</v>
      </c>
      <c r="G34" s="264"/>
      <c r="H34" s="264">
        <f t="shared" si="1"/>
        <v>0</v>
      </c>
      <c r="I34" s="23"/>
    </row>
    <row r="35" spans="3:9" ht="15.75" thickBot="1" x14ac:dyDescent="0.3">
      <c r="C35" s="64" t="s">
        <v>468</v>
      </c>
      <c r="D35" s="82" t="s">
        <v>944</v>
      </c>
      <c r="E35" s="62" t="s">
        <v>68</v>
      </c>
      <c r="F35" s="260">
        <v>12</v>
      </c>
      <c r="G35" s="264"/>
      <c r="H35" s="264">
        <f t="shared" si="1"/>
        <v>0</v>
      </c>
      <c r="I35" s="23"/>
    </row>
    <row r="36" spans="3:9" ht="15.75" thickBot="1" x14ac:dyDescent="0.3">
      <c r="C36" s="64" t="s">
        <v>470</v>
      </c>
      <c r="D36" s="82" t="s">
        <v>945</v>
      </c>
      <c r="E36" s="62" t="s">
        <v>24</v>
      </c>
      <c r="F36" s="260">
        <v>12</v>
      </c>
      <c r="G36" s="264"/>
      <c r="H36" s="264">
        <f t="shared" si="1"/>
        <v>0</v>
      </c>
      <c r="I36" s="23"/>
    </row>
    <row r="37" spans="3:9" ht="15.75" thickBot="1" x14ac:dyDescent="0.3">
      <c r="C37" s="64" t="s">
        <v>472</v>
      </c>
      <c r="D37" s="82" t="s">
        <v>946</v>
      </c>
      <c r="E37" s="62" t="s">
        <v>24</v>
      </c>
      <c r="F37" s="260">
        <v>4</v>
      </c>
      <c r="G37" s="264"/>
      <c r="H37" s="264">
        <f t="shared" si="1"/>
        <v>0</v>
      </c>
      <c r="I37" s="23"/>
    </row>
    <row r="38" spans="3:9" ht="15.75" thickBot="1" x14ac:dyDescent="0.3">
      <c r="C38" s="64" t="s">
        <v>474</v>
      </c>
      <c r="D38" s="82" t="s">
        <v>947</v>
      </c>
      <c r="E38" s="62" t="s">
        <v>24</v>
      </c>
      <c r="F38" s="260">
        <v>12</v>
      </c>
      <c r="G38" s="264"/>
      <c r="H38" s="264">
        <f t="shared" si="1"/>
        <v>0</v>
      </c>
      <c r="I38" s="23"/>
    </row>
    <row r="39" spans="3:9" ht="15.75" thickBot="1" x14ac:dyDescent="0.3">
      <c r="C39" s="64" t="s">
        <v>476</v>
      </c>
      <c r="D39" s="82" t="s">
        <v>948</v>
      </c>
      <c r="E39" s="62" t="s">
        <v>24</v>
      </c>
      <c r="F39" s="260">
        <v>48</v>
      </c>
      <c r="G39" s="264"/>
      <c r="H39" s="264">
        <f t="shared" si="1"/>
        <v>0</v>
      </c>
      <c r="I39" s="23"/>
    </row>
    <row r="40" spans="3:9" ht="15.75" thickBot="1" x14ac:dyDescent="0.3">
      <c r="C40" s="64" t="s">
        <v>478</v>
      </c>
      <c r="D40" s="137" t="s">
        <v>949</v>
      </c>
      <c r="E40" s="138" t="s">
        <v>24</v>
      </c>
      <c r="F40" s="307">
        <v>84</v>
      </c>
      <c r="G40" s="264"/>
      <c r="H40" s="264">
        <f t="shared" si="1"/>
        <v>0</v>
      </c>
      <c r="I40" s="23"/>
    </row>
    <row r="41" spans="3:9" ht="15.75" thickBot="1" x14ac:dyDescent="0.3">
      <c r="C41" s="64" t="s">
        <v>480</v>
      </c>
      <c r="D41" s="63" t="s">
        <v>950</v>
      </c>
      <c r="E41" s="139" t="s">
        <v>24</v>
      </c>
      <c r="F41" s="308">
        <v>24</v>
      </c>
      <c r="G41" s="264"/>
      <c r="H41" s="264">
        <f t="shared" si="1"/>
        <v>0</v>
      </c>
      <c r="I41" s="23"/>
    </row>
    <row r="42" spans="3:9" ht="15.75" thickBot="1" x14ac:dyDescent="0.3">
      <c r="C42" s="64" t="s">
        <v>482</v>
      </c>
      <c r="D42" s="30" t="s">
        <v>951</v>
      </c>
      <c r="E42" s="24" t="s">
        <v>24</v>
      </c>
      <c r="F42" s="260">
        <v>12</v>
      </c>
      <c r="G42" s="264"/>
      <c r="H42" s="264">
        <f t="shared" si="1"/>
        <v>0</v>
      </c>
      <c r="I42" s="23"/>
    </row>
    <row r="43" spans="3:9" ht="15.75" thickBot="1" x14ac:dyDescent="0.3">
      <c r="C43" s="64" t="s">
        <v>582</v>
      </c>
      <c r="D43" s="82" t="s">
        <v>952</v>
      </c>
      <c r="E43" s="62" t="s">
        <v>68</v>
      </c>
      <c r="F43" s="260">
        <v>210.6</v>
      </c>
      <c r="G43" s="264"/>
      <c r="H43" s="264">
        <f t="shared" si="1"/>
        <v>0</v>
      </c>
      <c r="I43" s="23"/>
    </row>
    <row r="44" spans="3:9" ht="15.75" thickBot="1" x14ac:dyDescent="0.3">
      <c r="C44" s="64" t="s">
        <v>583</v>
      </c>
      <c r="D44" s="82" t="s">
        <v>953</v>
      </c>
      <c r="E44" s="62" t="s">
        <v>24</v>
      </c>
      <c r="F44" s="260">
        <v>12</v>
      </c>
      <c r="G44" s="264"/>
      <c r="H44" s="264">
        <f t="shared" si="1"/>
        <v>0</v>
      </c>
      <c r="I44" s="23"/>
    </row>
    <row r="45" spans="3:9" ht="15.75" thickBot="1" x14ac:dyDescent="0.3">
      <c r="C45" s="64" t="s">
        <v>585</v>
      </c>
      <c r="D45" s="82" t="s">
        <v>954</v>
      </c>
      <c r="E45" s="62" t="s">
        <v>24</v>
      </c>
      <c r="F45" s="260">
        <v>12</v>
      </c>
      <c r="G45" s="264"/>
      <c r="H45" s="264">
        <f t="shared" si="1"/>
        <v>0</v>
      </c>
      <c r="I45" s="23"/>
    </row>
    <row r="46" spans="3:9" ht="15.75" thickBot="1" x14ac:dyDescent="0.3">
      <c r="C46" s="64" t="s">
        <v>746</v>
      </c>
      <c r="D46" s="82" t="s">
        <v>955</v>
      </c>
      <c r="E46" s="62" t="s">
        <v>24</v>
      </c>
      <c r="F46" s="260">
        <v>24</v>
      </c>
      <c r="G46" s="264"/>
      <c r="H46" s="264">
        <f t="shared" si="1"/>
        <v>0</v>
      </c>
      <c r="I46" s="23"/>
    </row>
    <row r="47" spans="3:9" ht="15.75" thickBot="1" x14ac:dyDescent="0.3">
      <c r="C47" s="64" t="s">
        <v>747</v>
      </c>
      <c r="D47" s="82" t="s">
        <v>956</v>
      </c>
      <c r="E47" s="62" t="s">
        <v>24</v>
      </c>
      <c r="F47" s="260">
        <v>48</v>
      </c>
      <c r="G47" s="264"/>
      <c r="H47" s="264">
        <f t="shared" si="1"/>
        <v>0</v>
      </c>
      <c r="I47" s="23"/>
    </row>
    <row r="48" spans="3:9" ht="15.75" thickBot="1" x14ac:dyDescent="0.3">
      <c r="C48" s="64" t="s">
        <v>749</v>
      </c>
      <c r="D48" s="82" t="s">
        <v>957</v>
      </c>
      <c r="E48" s="62" t="s">
        <v>24</v>
      </c>
      <c r="F48" s="260">
        <v>24</v>
      </c>
      <c r="G48" s="264"/>
      <c r="H48" s="264">
        <f t="shared" si="1"/>
        <v>0</v>
      </c>
      <c r="I48" s="23"/>
    </row>
    <row r="49" spans="3:9" ht="15.75" thickBot="1" x14ac:dyDescent="0.3">
      <c r="C49" s="64" t="s">
        <v>751</v>
      </c>
      <c r="D49" s="82" t="s">
        <v>958</v>
      </c>
      <c r="E49" s="62" t="s">
        <v>24</v>
      </c>
      <c r="F49" s="260">
        <v>36</v>
      </c>
      <c r="G49" s="264"/>
      <c r="H49" s="264">
        <f t="shared" si="1"/>
        <v>0</v>
      </c>
      <c r="I49" s="23"/>
    </row>
    <row r="50" spans="3:9" ht="15.75" thickBot="1" x14ac:dyDescent="0.3">
      <c r="C50" s="64" t="s">
        <v>753</v>
      </c>
      <c r="D50" s="82" t="s">
        <v>959</v>
      </c>
      <c r="E50" s="62" t="s">
        <v>68</v>
      </c>
      <c r="F50" s="260">
        <v>24.6</v>
      </c>
      <c r="G50" s="264"/>
      <c r="H50" s="264">
        <f t="shared" si="1"/>
        <v>0</v>
      </c>
      <c r="I50" s="23"/>
    </row>
    <row r="51" spans="3:9" ht="15.75" thickBot="1" x14ac:dyDescent="0.3">
      <c r="C51" s="64" t="s">
        <v>755</v>
      </c>
      <c r="D51" s="82" t="s">
        <v>960</v>
      </c>
      <c r="E51" s="62" t="s">
        <v>24</v>
      </c>
      <c r="F51" s="260">
        <v>12</v>
      </c>
      <c r="G51" s="264"/>
      <c r="H51" s="264">
        <f t="shared" si="1"/>
        <v>0</v>
      </c>
      <c r="I51" s="23"/>
    </row>
    <row r="52" spans="3:9" ht="15.75" thickBot="1" x14ac:dyDescent="0.3">
      <c r="C52" s="64" t="s">
        <v>757</v>
      </c>
      <c r="D52" s="82" t="s">
        <v>961</v>
      </c>
      <c r="E52" s="62" t="s">
        <v>24</v>
      </c>
      <c r="F52" s="260">
        <v>12</v>
      </c>
      <c r="G52" s="264"/>
      <c r="H52" s="264">
        <f t="shared" si="1"/>
        <v>0</v>
      </c>
      <c r="I52" s="23"/>
    </row>
    <row r="53" spans="3:9" ht="15.75" thickBot="1" x14ac:dyDescent="0.3">
      <c r="C53" s="64" t="s">
        <v>759</v>
      </c>
      <c r="D53" s="82" t="s">
        <v>962</v>
      </c>
      <c r="E53" s="62" t="s">
        <v>24</v>
      </c>
      <c r="F53" s="260">
        <v>24</v>
      </c>
      <c r="G53" s="264"/>
      <c r="H53" s="264">
        <f t="shared" si="1"/>
        <v>0</v>
      </c>
      <c r="I53" s="23"/>
    </row>
    <row r="54" spans="3:9" ht="15.75" thickBot="1" x14ac:dyDescent="0.3">
      <c r="C54" s="64" t="s">
        <v>761</v>
      </c>
      <c r="D54" s="82" t="s">
        <v>963</v>
      </c>
      <c r="E54" s="62" t="s">
        <v>24</v>
      </c>
      <c r="F54" s="260">
        <v>12</v>
      </c>
      <c r="G54" s="264"/>
      <c r="H54" s="264">
        <f t="shared" si="1"/>
        <v>0</v>
      </c>
      <c r="I54" s="23"/>
    </row>
    <row r="55" spans="3:9" ht="15.75" thickBot="1" x14ac:dyDescent="0.3">
      <c r="C55" s="64" t="s">
        <v>763</v>
      </c>
      <c r="D55" s="82" t="s">
        <v>964</v>
      </c>
      <c r="E55" s="62" t="s">
        <v>24</v>
      </c>
      <c r="F55" s="260">
        <v>12</v>
      </c>
      <c r="G55" s="264"/>
      <c r="H55" s="264">
        <f t="shared" si="1"/>
        <v>0</v>
      </c>
      <c r="I55" s="23"/>
    </row>
    <row r="56" spans="3:9" ht="15.75" thickBot="1" x14ac:dyDescent="0.3">
      <c r="C56" s="64" t="s">
        <v>765</v>
      </c>
      <c r="D56" s="82" t="s">
        <v>965</v>
      </c>
      <c r="E56" s="62" t="s">
        <v>24</v>
      </c>
      <c r="F56" s="260">
        <v>24</v>
      </c>
      <c r="G56" s="264"/>
      <c r="H56" s="264">
        <f t="shared" si="1"/>
        <v>0</v>
      </c>
      <c r="I56" s="23"/>
    </row>
    <row r="57" spans="3:9" ht="15.75" thickBot="1" x14ac:dyDescent="0.3">
      <c r="C57" s="64" t="s">
        <v>767</v>
      </c>
      <c r="D57" s="82" t="s">
        <v>966</v>
      </c>
      <c r="E57" s="62" t="s">
        <v>24</v>
      </c>
      <c r="F57" s="260">
        <v>12</v>
      </c>
      <c r="G57" s="264"/>
      <c r="H57" s="264">
        <f t="shared" si="1"/>
        <v>0</v>
      </c>
      <c r="I57" s="23"/>
    </row>
    <row r="58" spans="3:9" ht="15.75" thickBot="1" x14ac:dyDescent="0.3">
      <c r="C58" s="52"/>
      <c r="D58" s="53" t="s">
        <v>259</v>
      </c>
      <c r="E58" s="53"/>
      <c r="F58" s="269"/>
      <c r="G58" s="270"/>
      <c r="H58" s="270"/>
      <c r="I58" s="23"/>
    </row>
    <row r="59" spans="3:9" ht="15.75" thickBot="1" x14ac:dyDescent="0.3">
      <c r="C59" s="58" t="s">
        <v>71</v>
      </c>
      <c r="D59" s="55" t="s">
        <v>485</v>
      </c>
      <c r="E59" s="56"/>
      <c r="F59" s="272"/>
      <c r="G59" s="273"/>
      <c r="H59" s="274">
        <f>SUBTOTAL(9,H61:H68)</f>
        <v>0</v>
      </c>
      <c r="I59" s="23"/>
    </row>
    <row r="60" spans="3:9" ht="15.75" thickBot="1" x14ac:dyDescent="0.3">
      <c r="C60" s="58" t="s">
        <v>260</v>
      </c>
      <c r="D60" s="55" t="s">
        <v>261</v>
      </c>
      <c r="E60" s="56"/>
      <c r="F60" s="277"/>
      <c r="G60" s="273"/>
      <c r="H60" s="274"/>
      <c r="I60" s="23"/>
    </row>
    <row r="61" spans="3:9" ht="15.75" thickBot="1" x14ac:dyDescent="0.3">
      <c r="C61" s="64" t="s">
        <v>262</v>
      </c>
      <c r="D61" s="30" t="s">
        <v>967</v>
      </c>
      <c r="E61" s="26" t="s">
        <v>24</v>
      </c>
      <c r="F61" s="261">
        <v>4</v>
      </c>
      <c r="G61" s="264"/>
      <c r="H61" s="264">
        <f>F61*G61</f>
        <v>0</v>
      </c>
      <c r="I61" s="23"/>
    </row>
    <row r="62" spans="3:9" ht="15.75" thickBot="1" x14ac:dyDescent="0.3">
      <c r="C62" s="58" t="s">
        <v>264</v>
      </c>
      <c r="D62" s="55" t="s">
        <v>487</v>
      </c>
      <c r="E62" s="56"/>
      <c r="F62" s="272"/>
      <c r="G62" s="273"/>
      <c r="H62" s="274"/>
      <c r="I62" s="23"/>
    </row>
    <row r="63" spans="3:9" ht="23.25" thickBot="1" x14ac:dyDescent="0.3">
      <c r="C63" s="64" t="s">
        <v>266</v>
      </c>
      <c r="D63" s="30" t="s">
        <v>968</v>
      </c>
      <c r="E63" s="26" t="s">
        <v>68</v>
      </c>
      <c r="F63" s="261">
        <v>600</v>
      </c>
      <c r="G63" s="264"/>
      <c r="H63" s="264">
        <f>F63*G63</f>
        <v>0</v>
      </c>
      <c r="I63" s="23"/>
    </row>
    <row r="64" spans="3:9" ht="23.25" thickBot="1" x14ac:dyDescent="0.3">
      <c r="C64" s="64" t="s">
        <v>489</v>
      </c>
      <c r="D64" s="30" t="s">
        <v>969</v>
      </c>
      <c r="E64" s="26" t="s">
        <v>68</v>
      </c>
      <c r="F64" s="261">
        <v>600</v>
      </c>
      <c r="G64" s="264"/>
      <c r="H64" s="264">
        <f>F64*G64</f>
        <v>0</v>
      </c>
      <c r="I64" s="23"/>
    </row>
    <row r="65" spans="3:9" ht="15.75" thickBot="1" x14ac:dyDescent="0.3">
      <c r="C65" s="58" t="s">
        <v>267</v>
      </c>
      <c r="D65" s="55" t="s">
        <v>493</v>
      </c>
      <c r="E65" s="56"/>
      <c r="F65" s="272"/>
      <c r="G65" s="273"/>
      <c r="H65" s="274"/>
      <c r="I65" s="23"/>
    </row>
    <row r="66" spans="3:9" ht="23.25" thickBot="1" x14ac:dyDescent="0.3">
      <c r="C66" s="64" t="s">
        <v>269</v>
      </c>
      <c r="D66" s="30" t="s">
        <v>970</v>
      </c>
      <c r="E66" s="26" t="s">
        <v>24</v>
      </c>
      <c r="F66" s="261">
        <v>1</v>
      </c>
      <c r="G66" s="264"/>
      <c r="H66" s="264">
        <f>+F66*G66</f>
        <v>0</v>
      </c>
      <c r="I66" s="23"/>
    </row>
    <row r="67" spans="3:9" ht="23.25" thickBot="1" x14ac:dyDescent="0.3">
      <c r="C67" s="64" t="s">
        <v>495</v>
      </c>
      <c r="D67" s="30" t="s">
        <v>971</v>
      </c>
      <c r="E67" s="26" t="s">
        <v>24</v>
      </c>
      <c r="F67" s="261">
        <v>12</v>
      </c>
      <c r="G67" s="264"/>
      <c r="H67" s="264">
        <f t="shared" ref="H67:H68" si="2">+F67*G67</f>
        <v>0</v>
      </c>
      <c r="I67" s="23"/>
    </row>
    <row r="68" spans="3:9" ht="15.75" thickBot="1" x14ac:dyDescent="0.3">
      <c r="C68" s="64" t="s">
        <v>497</v>
      </c>
      <c r="D68" s="30" t="s">
        <v>972</v>
      </c>
      <c r="E68" s="26" t="s">
        <v>24</v>
      </c>
      <c r="F68" s="261">
        <v>12</v>
      </c>
      <c r="G68" s="264"/>
      <c r="H68" s="264">
        <f t="shared" si="2"/>
        <v>0</v>
      </c>
      <c r="I68" s="23"/>
    </row>
    <row r="69" spans="3:9" ht="15.75" thickBot="1" x14ac:dyDescent="0.3">
      <c r="C69" s="72"/>
      <c r="D69" s="53" t="s">
        <v>502</v>
      </c>
      <c r="E69" s="53"/>
      <c r="F69" s="269"/>
      <c r="G69" s="270"/>
      <c r="H69" s="271"/>
      <c r="I69" s="23"/>
    </row>
    <row r="70" spans="3:9" ht="15.75" thickBot="1" x14ac:dyDescent="0.3">
      <c r="C70" s="31" t="s">
        <v>107</v>
      </c>
      <c r="D70" s="55" t="s">
        <v>503</v>
      </c>
      <c r="E70" s="56"/>
      <c r="F70" s="272"/>
      <c r="G70" s="273"/>
      <c r="H70" s="274">
        <f>SUBTOTAL(9,H71)</f>
        <v>0</v>
      </c>
      <c r="I70" s="23"/>
    </row>
    <row r="71" spans="3:9" ht="15.75" thickBot="1" x14ac:dyDescent="0.3">
      <c r="C71" s="29" t="s">
        <v>305</v>
      </c>
      <c r="D71" s="49" t="s">
        <v>973</v>
      </c>
      <c r="E71" s="25" t="s">
        <v>11</v>
      </c>
      <c r="F71" s="259">
        <v>1</v>
      </c>
      <c r="G71" s="263"/>
      <c r="H71" s="263">
        <f>F71*G71</f>
        <v>0</v>
      </c>
      <c r="I71" s="23"/>
    </row>
    <row r="72" spans="3:9" ht="15.75" thickBot="1" x14ac:dyDescent="0.3">
      <c r="C72" s="52"/>
      <c r="D72" s="53" t="s">
        <v>307</v>
      </c>
      <c r="E72" s="53"/>
      <c r="F72" s="269"/>
      <c r="G72" s="270"/>
      <c r="H72" s="271"/>
      <c r="I72" s="23"/>
    </row>
    <row r="73" spans="3:9" ht="15.75" thickBot="1" x14ac:dyDescent="0.3">
      <c r="C73" s="58" t="s">
        <v>116</v>
      </c>
      <c r="D73" s="55" t="s">
        <v>307</v>
      </c>
      <c r="E73" s="56"/>
      <c r="F73" s="272"/>
      <c r="G73" s="273"/>
      <c r="H73" s="274">
        <f>SUBTOTAL(9,H74)</f>
        <v>0</v>
      </c>
      <c r="I73" s="23"/>
    </row>
    <row r="74" spans="3:9" ht="15.75" thickBot="1" x14ac:dyDescent="0.3">
      <c r="C74" s="60" t="s">
        <v>309</v>
      </c>
      <c r="D74" s="49" t="s">
        <v>974</v>
      </c>
      <c r="E74" s="50" t="s">
        <v>11</v>
      </c>
      <c r="F74" s="287">
        <v>1</v>
      </c>
      <c r="G74" s="265"/>
      <c r="H74" s="265">
        <f>F74*G74</f>
        <v>0</v>
      </c>
      <c r="I74" s="23"/>
    </row>
    <row r="75" spans="3:9" ht="15.75" thickBot="1" x14ac:dyDescent="0.3">
      <c r="C75" s="52"/>
      <c r="D75" s="53" t="s">
        <v>310</v>
      </c>
      <c r="E75" s="53"/>
      <c r="F75" s="269"/>
      <c r="G75" s="270"/>
      <c r="H75" s="271"/>
      <c r="I75" s="23"/>
    </row>
    <row r="76" spans="3:9" ht="15.75" thickBot="1" x14ac:dyDescent="0.3">
      <c r="C76" s="58" t="s">
        <v>166</v>
      </c>
      <c r="D76" s="55" t="s">
        <v>311</v>
      </c>
      <c r="E76" s="56"/>
      <c r="F76" s="272"/>
      <c r="G76" s="273"/>
      <c r="H76" s="274">
        <f>SUBTOTAL(9,H77)</f>
        <v>0</v>
      </c>
      <c r="I76" s="23"/>
    </row>
    <row r="77" spans="3:9" ht="23.25" thickBot="1" x14ac:dyDescent="0.3">
      <c r="C77" s="60" t="s">
        <v>312</v>
      </c>
      <c r="D77" s="49" t="s">
        <v>975</v>
      </c>
      <c r="E77" s="50" t="s">
        <v>11</v>
      </c>
      <c r="F77" s="287">
        <v>1</v>
      </c>
      <c r="G77" s="265"/>
      <c r="H77" s="265">
        <f>F77*G77</f>
        <v>0</v>
      </c>
      <c r="I77" s="23"/>
    </row>
    <row r="78" spans="3:9" ht="15.75" x14ac:dyDescent="0.25">
      <c r="D78" s="365" t="s">
        <v>1269</v>
      </c>
      <c r="E78" s="366"/>
      <c r="F78" s="366"/>
      <c r="G78" s="367"/>
      <c r="H78" s="349">
        <f>+SUBTOTAL(9,H8:H77)</f>
        <v>0</v>
      </c>
      <c r="I78" s="23"/>
    </row>
    <row r="79" spans="3:9" ht="15.75" x14ac:dyDescent="0.25">
      <c r="D79" s="362" t="s">
        <v>1270</v>
      </c>
      <c r="E79" s="363"/>
      <c r="F79" s="363"/>
      <c r="G79" s="364"/>
      <c r="H79" s="350">
        <f>H78*0.1</f>
        <v>0</v>
      </c>
      <c r="I79" s="23"/>
    </row>
    <row r="80" spans="3:9" ht="15.75" x14ac:dyDescent="0.25">
      <c r="D80" s="362" t="s">
        <v>1271</v>
      </c>
      <c r="E80" s="363"/>
      <c r="F80" s="363"/>
      <c r="G80" s="364"/>
      <c r="H80" s="350">
        <f>H78*0.05</f>
        <v>0</v>
      </c>
      <c r="I80" s="23"/>
    </row>
    <row r="81" spans="3:9" ht="16.5" thickBot="1" x14ac:dyDescent="0.3">
      <c r="D81" s="359" t="s">
        <v>1272</v>
      </c>
      <c r="E81" s="360"/>
      <c r="F81" s="360"/>
      <c r="G81" s="361"/>
      <c r="H81" s="351">
        <f>SUM(H78:H80)</f>
        <v>0</v>
      </c>
      <c r="I81" s="23"/>
    </row>
    <row r="82" spans="3:9" ht="15.75" thickBot="1" x14ac:dyDescent="0.3">
      <c r="D82" s="314"/>
      <c r="E82" s="328"/>
      <c r="F82" s="329"/>
      <c r="G82" s="319"/>
      <c r="H82" s="23"/>
      <c r="I82" s="23"/>
    </row>
    <row r="83" spans="3:9" ht="15.75" thickBot="1" x14ac:dyDescent="0.3">
      <c r="C83" s="51"/>
      <c r="D83" s="53" t="s">
        <v>506</v>
      </c>
      <c r="E83" s="53"/>
      <c r="F83" s="269"/>
      <c r="G83" s="369"/>
      <c r="H83" s="370"/>
      <c r="I83" s="23"/>
    </row>
    <row r="84" spans="3:9" ht="15.75" thickBot="1" x14ac:dyDescent="0.3">
      <c r="C84" s="58" t="s">
        <v>168</v>
      </c>
      <c r="D84" s="55" t="s">
        <v>507</v>
      </c>
      <c r="E84" s="59"/>
      <c r="F84" s="293"/>
      <c r="G84" s="294"/>
      <c r="H84" s="296">
        <f>SUBTOTAL(9,H86:H123)</f>
        <v>0</v>
      </c>
      <c r="I84" s="23"/>
    </row>
    <row r="85" spans="3:9" ht="15.75" thickBot="1" x14ac:dyDescent="0.3">
      <c r="C85" s="58" t="s">
        <v>316</v>
      </c>
      <c r="D85" s="55" t="s">
        <v>976</v>
      </c>
      <c r="E85" s="59"/>
      <c r="F85" s="293"/>
      <c r="G85" s="294"/>
      <c r="H85" s="296"/>
      <c r="I85" s="23"/>
    </row>
    <row r="86" spans="3:9" ht="15.75" thickBot="1" x14ac:dyDescent="0.3">
      <c r="C86" s="64" t="s">
        <v>318</v>
      </c>
      <c r="D86" s="30" t="s">
        <v>977</v>
      </c>
      <c r="E86" s="24" t="s">
        <v>24</v>
      </c>
      <c r="F86" s="261">
        <v>12</v>
      </c>
      <c r="G86" s="265"/>
      <c r="H86" s="295">
        <f>G86*F86</f>
        <v>0</v>
      </c>
      <c r="I86" s="23"/>
    </row>
    <row r="87" spans="3:9" ht="23.25" thickBot="1" x14ac:dyDescent="0.3">
      <c r="C87" s="64" t="s">
        <v>339</v>
      </c>
      <c r="D87" s="30" t="s">
        <v>978</v>
      </c>
      <c r="E87" s="24" t="s">
        <v>24</v>
      </c>
      <c r="F87" s="261">
        <v>12</v>
      </c>
      <c r="G87" s="265"/>
      <c r="H87" s="295">
        <f>G87*F87</f>
        <v>0</v>
      </c>
      <c r="I87" s="23"/>
    </row>
    <row r="88" spans="3:9" ht="15.75" thickBot="1" x14ac:dyDescent="0.3">
      <c r="C88" s="58" t="s">
        <v>553</v>
      </c>
      <c r="D88" s="55" t="s">
        <v>512</v>
      </c>
      <c r="E88" s="65"/>
      <c r="F88" s="277"/>
      <c r="G88" s="297"/>
      <c r="H88" s="296"/>
      <c r="I88" s="23"/>
    </row>
    <row r="89" spans="3:9" ht="15.75" thickBot="1" x14ac:dyDescent="0.3">
      <c r="C89" s="60" t="s">
        <v>554</v>
      </c>
      <c r="D89" s="49" t="s">
        <v>979</v>
      </c>
      <c r="E89" s="50" t="s">
        <v>68</v>
      </c>
      <c r="F89" s="260">
        <v>210</v>
      </c>
      <c r="G89" s="264"/>
      <c r="H89" s="264">
        <f>G89*F89</f>
        <v>0</v>
      </c>
      <c r="I89" s="23"/>
    </row>
    <row r="90" spans="3:9" ht="15.75" thickBot="1" x14ac:dyDescent="0.3">
      <c r="C90" s="60" t="s">
        <v>556</v>
      </c>
      <c r="D90" s="49" t="s">
        <v>980</v>
      </c>
      <c r="E90" s="50" t="s">
        <v>68</v>
      </c>
      <c r="F90" s="260">
        <v>24</v>
      </c>
      <c r="G90" s="264"/>
      <c r="H90" s="264">
        <f t="shared" ref="H90:H123" si="3">G90*F90</f>
        <v>0</v>
      </c>
      <c r="I90" s="23"/>
    </row>
    <row r="91" spans="3:9" ht="15.75" thickBot="1" x14ac:dyDescent="0.3">
      <c r="C91" s="60" t="s">
        <v>1018</v>
      </c>
      <c r="D91" s="49" t="s">
        <v>981</v>
      </c>
      <c r="E91" s="50" t="s">
        <v>68</v>
      </c>
      <c r="F91" s="260">
        <v>38</v>
      </c>
      <c r="G91" s="264"/>
      <c r="H91" s="264">
        <f t="shared" si="3"/>
        <v>0</v>
      </c>
      <c r="I91" s="23"/>
    </row>
    <row r="92" spans="3:9" ht="15.75" thickBot="1" x14ac:dyDescent="0.3">
      <c r="C92" s="60" t="s">
        <v>1019</v>
      </c>
      <c r="D92" s="49" t="s">
        <v>982</v>
      </c>
      <c r="E92" s="50" t="s">
        <v>52</v>
      </c>
      <c r="F92" s="260">
        <v>0.5</v>
      </c>
      <c r="G92" s="264"/>
      <c r="H92" s="264">
        <f t="shared" si="3"/>
        <v>0</v>
      </c>
      <c r="I92" s="23"/>
    </row>
    <row r="93" spans="3:9" ht="15.75" thickBot="1" x14ac:dyDescent="0.3">
      <c r="C93" s="60" t="s">
        <v>1020</v>
      </c>
      <c r="D93" s="49" t="s">
        <v>983</v>
      </c>
      <c r="E93" s="50" t="s">
        <v>52</v>
      </c>
      <c r="F93" s="260">
        <v>0.8</v>
      </c>
      <c r="G93" s="264"/>
      <c r="H93" s="264">
        <f t="shared" si="3"/>
        <v>0</v>
      </c>
      <c r="I93" s="23"/>
    </row>
    <row r="94" spans="3:9" ht="15.75" thickBot="1" x14ac:dyDescent="0.3">
      <c r="C94" s="60" t="s">
        <v>1021</v>
      </c>
      <c r="D94" s="49" t="s">
        <v>984</v>
      </c>
      <c r="E94" s="50" t="s">
        <v>24</v>
      </c>
      <c r="F94" s="260">
        <v>12</v>
      </c>
      <c r="G94" s="264"/>
      <c r="H94" s="264">
        <f t="shared" si="3"/>
        <v>0</v>
      </c>
      <c r="I94" s="23"/>
    </row>
    <row r="95" spans="3:9" ht="15.75" thickBot="1" x14ac:dyDescent="0.3">
      <c r="C95" s="60" t="s">
        <v>1022</v>
      </c>
      <c r="D95" s="49" t="s">
        <v>985</v>
      </c>
      <c r="E95" s="50" t="s">
        <v>24</v>
      </c>
      <c r="F95" s="260">
        <v>12</v>
      </c>
      <c r="G95" s="263"/>
      <c r="H95" s="264">
        <f t="shared" si="3"/>
        <v>0</v>
      </c>
      <c r="I95" s="23"/>
    </row>
    <row r="96" spans="3:9" ht="15.75" thickBot="1" x14ac:dyDescent="0.3">
      <c r="C96" s="60" t="s">
        <v>1023</v>
      </c>
      <c r="D96" s="49" t="s">
        <v>986</v>
      </c>
      <c r="E96" s="50" t="s">
        <v>939</v>
      </c>
      <c r="F96" s="260">
        <v>12</v>
      </c>
      <c r="G96" s="264"/>
      <c r="H96" s="264">
        <f t="shared" si="3"/>
        <v>0</v>
      </c>
      <c r="I96" s="23"/>
    </row>
    <row r="97" spans="3:9" ht="15.75" thickBot="1" x14ac:dyDescent="0.3">
      <c r="C97" s="60" t="s">
        <v>1024</v>
      </c>
      <c r="D97" s="49" t="s">
        <v>987</v>
      </c>
      <c r="E97" s="50" t="s">
        <v>24</v>
      </c>
      <c r="F97" s="260">
        <v>12</v>
      </c>
      <c r="G97" s="263"/>
      <c r="H97" s="264">
        <f t="shared" si="3"/>
        <v>0</v>
      </c>
      <c r="I97" s="23"/>
    </row>
    <row r="98" spans="3:9" ht="15.75" thickBot="1" x14ac:dyDescent="0.3">
      <c r="C98" s="60" t="s">
        <v>1025</v>
      </c>
      <c r="D98" s="49" t="s">
        <v>988</v>
      </c>
      <c r="E98" s="50" t="s">
        <v>24</v>
      </c>
      <c r="F98" s="260">
        <v>36</v>
      </c>
      <c r="G98" s="263"/>
      <c r="H98" s="264">
        <f t="shared" si="3"/>
        <v>0</v>
      </c>
      <c r="I98" s="23"/>
    </row>
    <row r="99" spans="3:9" ht="15.75" thickBot="1" x14ac:dyDescent="0.3">
      <c r="C99" s="60" t="s">
        <v>1026</v>
      </c>
      <c r="D99" s="49" t="s">
        <v>989</v>
      </c>
      <c r="E99" s="50" t="s">
        <v>24</v>
      </c>
      <c r="F99" s="260">
        <v>24</v>
      </c>
      <c r="G99" s="264"/>
      <c r="H99" s="264">
        <f t="shared" si="3"/>
        <v>0</v>
      </c>
      <c r="I99" s="23"/>
    </row>
    <row r="100" spans="3:9" ht="15.75" thickBot="1" x14ac:dyDescent="0.3">
      <c r="C100" s="64" t="s">
        <v>1027</v>
      </c>
      <c r="D100" s="30" t="s">
        <v>990</v>
      </c>
      <c r="E100" s="24" t="s">
        <v>24</v>
      </c>
      <c r="F100" s="260">
        <v>12</v>
      </c>
      <c r="G100" s="263"/>
      <c r="H100" s="264">
        <f t="shared" si="3"/>
        <v>0</v>
      </c>
      <c r="I100" s="23"/>
    </row>
    <row r="101" spans="3:9" ht="15.75" thickBot="1" x14ac:dyDescent="0.3">
      <c r="C101" s="64" t="s">
        <v>1028</v>
      </c>
      <c r="D101" s="30" t="s">
        <v>991</v>
      </c>
      <c r="E101" s="24" t="s">
        <v>68</v>
      </c>
      <c r="F101" s="260">
        <v>12</v>
      </c>
      <c r="G101" s="264"/>
      <c r="H101" s="264">
        <f t="shared" si="3"/>
        <v>0</v>
      </c>
      <c r="I101" s="23"/>
    </row>
    <row r="102" spans="3:9" ht="15.75" thickBot="1" x14ac:dyDescent="0.3">
      <c r="C102" s="64" t="s">
        <v>1029</v>
      </c>
      <c r="D102" s="30" t="s">
        <v>992</v>
      </c>
      <c r="E102" s="24" t="s">
        <v>24</v>
      </c>
      <c r="F102" s="260">
        <v>12</v>
      </c>
      <c r="G102" s="264"/>
      <c r="H102" s="264">
        <f t="shared" si="3"/>
        <v>0</v>
      </c>
      <c r="I102" s="23"/>
    </row>
    <row r="103" spans="3:9" ht="15.75" thickBot="1" x14ac:dyDescent="0.3">
      <c r="C103" s="64" t="s">
        <v>1030</v>
      </c>
      <c r="D103" s="30" t="s">
        <v>993</v>
      </c>
      <c r="E103" s="24" t="s">
        <v>24</v>
      </c>
      <c r="F103" s="260">
        <v>4</v>
      </c>
      <c r="G103" s="264"/>
      <c r="H103" s="264">
        <f t="shared" si="3"/>
        <v>0</v>
      </c>
      <c r="I103" s="23"/>
    </row>
    <row r="104" spans="3:9" ht="15.75" thickBot="1" x14ac:dyDescent="0.3">
      <c r="C104" s="64" t="s">
        <v>1031</v>
      </c>
      <c r="D104" s="30" t="s">
        <v>994</v>
      </c>
      <c r="E104" s="24" t="s">
        <v>24</v>
      </c>
      <c r="F104" s="260">
        <v>12</v>
      </c>
      <c r="G104" s="264"/>
      <c r="H104" s="264">
        <f t="shared" si="3"/>
        <v>0</v>
      </c>
      <c r="I104" s="23"/>
    </row>
    <row r="105" spans="3:9" ht="15.75" thickBot="1" x14ac:dyDescent="0.3">
      <c r="C105" s="64" t="s">
        <v>1032</v>
      </c>
      <c r="D105" s="30" t="s">
        <v>995</v>
      </c>
      <c r="E105" s="24" t="s">
        <v>24</v>
      </c>
      <c r="F105" s="260">
        <v>48</v>
      </c>
      <c r="G105" s="264"/>
      <c r="H105" s="264">
        <f t="shared" si="3"/>
        <v>0</v>
      </c>
      <c r="I105" s="23"/>
    </row>
    <row r="106" spans="3:9" ht="15.75" thickBot="1" x14ac:dyDescent="0.3">
      <c r="C106" s="64" t="s">
        <v>1033</v>
      </c>
      <c r="D106" s="30" t="s">
        <v>996</v>
      </c>
      <c r="E106" s="24" t="s">
        <v>24</v>
      </c>
      <c r="F106" s="260">
        <v>84</v>
      </c>
      <c r="G106" s="264"/>
      <c r="H106" s="264">
        <f t="shared" si="3"/>
        <v>0</v>
      </c>
      <c r="I106" s="23"/>
    </row>
    <row r="107" spans="3:9" ht="15.75" thickBot="1" x14ac:dyDescent="0.3">
      <c r="C107" s="64" t="s">
        <v>1034</v>
      </c>
      <c r="D107" s="30" t="s">
        <v>997</v>
      </c>
      <c r="E107" s="24" t="s">
        <v>24</v>
      </c>
      <c r="F107" s="260">
        <v>24</v>
      </c>
      <c r="G107" s="264"/>
      <c r="H107" s="264">
        <f t="shared" si="3"/>
        <v>0</v>
      </c>
      <c r="I107" s="23"/>
    </row>
    <row r="108" spans="3:9" ht="15.75" thickBot="1" x14ac:dyDescent="0.3">
      <c r="C108" s="64" t="s">
        <v>1035</v>
      </c>
      <c r="D108" s="30" t="s">
        <v>998</v>
      </c>
      <c r="E108" s="24" t="s">
        <v>24</v>
      </c>
      <c r="F108" s="260">
        <v>12</v>
      </c>
      <c r="G108" s="264"/>
      <c r="H108" s="264">
        <f t="shared" si="3"/>
        <v>0</v>
      </c>
      <c r="I108" s="23"/>
    </row>
    <row r="109" spans="3:9" ht="15.75" thickBot="1" x14ac:dyDescent="0.3">
      <c r="C109" s="64" t="s">
        <v>1036</v>
      </c>
      <c r="D109" s="30" t="s">
        <v>999</v>
      </c>
      <c r="E109" s="24" t="s">
        <v>68</v>
      </c>
      <c r="F109" s="260">
        <v>210.6</v>
      </c>
      <c r="G109" s="264"/>
      <c r="H109" s="264">
        <f t="shared" si="3"/>
        <v>0</v>
      </c>
      <c r="I109" s="23"/>
    </row>
    <row r="110" spans="3:9" ht="15.75" thickBot="1" x14ac:dyDescent="0.3">
      <c r="C110" s="64" t="s">
        <v>1037</v>
      </c>
      <c r="D110" s="30" t="s">
        <v>1000</v>
      </c>
      <c r="E110" s="24" t="s">
        <v>24</v>
      </c>
      <c r="F110" s="260">
        <v>12</v>
      </c>
      <c r="G110" s="264"/>
      <c r="H110" s="264">
        <f t="shared" si="3"/>
        <v>0</v>
      </c>
      <c r="I110" s="23"/>
    </row>
    <row r="111" spans="3:9" ht="15.75" thickBot="1" x14ac:dyDescent="0.3">
      <c r="C111" s="64" t="s">
        <v>1038</v>
      </c>
      <c r="D111" s="30" t="s">
        <v>1001</v>
      </c>
      <c r="E111" s="24" t="s">
        <v>24</v>
      </c>
      <c r="F111" s="260">
        <v>12</v>
      </c>
      <c r="G111" s="264"/>
      <c r="H111" s="264">
        <f t="shared" si="3"/>
        <v>0</v>
      </c>
      <c r="I111" s="23"/>
    </row>
    <row r="112" spans="3:9" ht="15.75" thickBot="1" x14ac:dyDescent="0.3">
      <c r="C112" s="64" t="s">
        <v>1039</v>
      </c>
      <c r="D112" s="30" t="s">
        <v>1002</v>
      </c>
      <c r="E112" s="24" t="s">
        <v>24</v>
      </c>
      <c r="F112" s="260">
        <v>24</v>
      </c>
      <c r="G112" s="264"/>
      <c r="H112" s="264">
        <f t="shared" si="3"/>
        <v>0</v>
      </c>
      <c r="I112" s="23"/>
    </row>
    <row r="113" spans="3:9" ht="15.75" thickBot="1" x14ac:dyDescent="0.3">
      <c r="C113" s="64" t="s">
        <v>1040</v>
      </c>
      <c r="D113" s="30" t="s">
        <v>1003</v>
      </c>
      <c r="E113" s="24" t="s">
        <v>24</v>
      </c>
      <c r="F113" s="260">
        <v>48</v>
      </c>
      <c r="G113" s="264"/>
      <c r="H113" s="264">
        <f t="shared" si="3"/>
        <v>0</v>
      </c>
      <c r="I113" s="23"/>
    </row>
    <row r="114" spans="3:9" ht="15.75" thickBot="1" x14ac:dyDescent="0.3">
      <c r="C114" s="64" t="s">
        <v>1041</v>
      </c>
      <c r="D114" s="30" t="s">
        <v>1004</v>
      </c>
      <c r="E114" s="24" t="s">
        <v>24</v>
      </c>
      <c r="F114" s="260">
        <v>24</v>
      </c>
      <c r="G114" s="264"/>
      <c r="H114" s="264">
        <f t="shared" si="3"/>
        <v>0</v>
      </c>
      <c r="I114" s="23"/>
    </row>
    <row r="115" spans="3:9" ht="15.75" thickBot="1" x14ac:dyDescent="0.3">
      <c r="C115" s="64" t="s">
        <v>1042</v>
      </c>
      <c r="D115" s="30" t="s">
        <v>1005</v>
      </c>
      <c r="E115" s="24" t="s">
        <v>24</v>
      </c>
      <c r="F115" s="260">
        <v>36</v>
      </c>
      <c r="G115" s="264"/>
      <c r="H115" s="264">
        <f t="shared" si="3"/>
        <v>0</v>
      </c>
      <c r="I115" s="23"/>
    </row>
    <row r="116" spans="3:9" ht="15.75" thickBot="1" x14ac:dyDescent="0.3">
      <c r="C116" s="64" t="s">
        <v>1043</v>
      </c>
      <c r="D116" s="30" t="s">
        <v>1006</v>
      </c>
      <c r="E116" s="24" t="s">
        <v>68</v>
      </c>
      <c r="F116" s="260">
        <v>26.4</v>
      </c>
      <c r="G116" s="264"/>
      <c r="H116" s="264">
        <f t="shared" si="3"/>
        <v>0</v>
      </c>
      <c r="I116" s="23"/>
    </row>
    <row r="117" spans="3:9" ht="15.75" thickBot="1" x14ac:dyDescent="0.3">
      <c r="C117" s="64" t="s">
        <v>1044</v>
      </c>
      <c r="D117" s="30" t="s">
        <v>1007</v>
      </c>
      <c r="E117" s="24" t="s">
        <v>24</v>
      </c>
      <c r="F117" s="260">
        <v>12</v>
      </c>
      <c r="G117" s="264"/>
      <c r="H117" s="264">
        <f t="shared" si="3"/>
        <v>0</v>
      </c>
      <c r="I117" s="23"/>
    </row>
    <row r="118" spans="3:9" ht="15.75" thickBot="1" x14ac:dyDescent="0.3">
      <c r="C118" s="64" t="s">
        <v>1045</v>
      </c>
      <c r="D118" s="30" t="s">
        <v>1008</v>
      </c>
      <c r="E118" s="24" t="s">
        <v>24</v>
      </c>
      <c r="F118" s="260">
        <v>12</v>
      </c>
      <c r="G118" s="264"/>
      <c r="H118" s="264">
        <f t="shared" si="3"/>
        <v>0</v>
      </c>
      <c r="I118" s="23"/>
    </row>
    <row r="119" spans="3:9" ht="15.75" thickBot="1" x14ac:dyDescent="0.3">
      <c r="C119" s="64" t="s">
        <v>1046</v>
      </c>
      <c r="D119" s="30" t="s">
        <v>1009</v>
      </c>
      <c r="E119" s="24" t="s">
        <v>24</v>
      </c>
      <c r="F119" s="260">
        <v>24</v>
      </c>
      <c r="G119" s="264"/>
      <c r="H119" s="264">
        <f t="shared" si="3"/>
        <v>0</v>
      </c>
      <c r="I119" s="23"/>
    </row>
    <row r="120" spans="3:9" ht="15.75" thickBot="1" x14ac:dyDescent="0.3">
      <c r="C120" s="64" t="s">
        <v>1047</v>
      </c>
      <c r="D120" s="30" t="s">
        <v>1010</v>
      </c>
      <c r="E120" s="24" t="s">
        <v>24</v>
      </c>
      <c r="F120" s="260">
        <v>12</v>
      </c>
      <c r="G120" s="264"/>
      <c r="H120" s="264">
        <f t="shared" si="3"/>
        <v>0</v>
      </c>
      <c r="I120" s="23"/>
    </row>
    <row r="121" spans="3:9" ht="15.75" thickBot="1" x14ac:dyDescent="0.3">
      <c r="C121" s="64" t="s">
        <v>1048</v>
      </c>
      <c r="D121" s="30" t="s">
        <v>1011</v>
      </c>
      <c r="E121" s="24" t="s">
        <v>24</v>
      </c>
      <c r="F121" s="260">
        <v>12</v>
      </c>
      <c r="G121" s="264"/>
      <c r="H121" s="264">
        <f t="shared" si="3"/>
        <v>0</v>
      </c>
      <c r="I121" s="23"/>
    </row>
    <row r="122" spans="3:9" ht="15.75" thickBot="1" x14ac:dyDescent="0.3">
      <c r="C122" s="64" t="s">
        <v>1049</v>
      </c>
      <c r="D122" s="30" t="s">
        <v>1012</v>
      </c>
      <c r="E122" s="24" t="s">
        <v>24</v>
      </c>
      <c r="F122" s="260">
        <v>24</v>
      </c>
      <c r="G122" s="264"/>
      <c r="H122" s="264">
        <f t="shared" si="3"/>
        <v>0</v>
      </c>
      <c r="I122" s="23"/>
    </row>
    <row r="123" spans="3:9" ht="15.75" thickBot="1" x14ac:dyDescent="0.3">
      <c r="C123" s="64" t="s">
        <v>1050</v>
      </c>
      <c r="D123" s="30" t="s">
        <v>1013</v>
      </c>
      <c r="E123" s="24" t="s">
        <v>24</v>
      </c>
      <c r="F123" s="260">
        <v>12</v>
      </c>
      <c r="G123" s="264"/>
      <c r="H123" s="264">
        <f t="shared" si="3"/>
        <v>0</v>
      </c>
      <c r="I123" s="23"/>
    </row>
    <row r="124" spans="3:9" ht="15.75" thickBot="1" x14ac:dyDescent="0.3">
      <c r="C124" s="52"/>
      <c r="D124" s="53" t="s">
        <v>642</v>
      </c>
      <c r="E124" s="53"/>
      <c r="F124" s="269"/>
      <c r="G124" s="270"/>
      <c r="H124" s="271"/>
      <c r="I124" s="23"/>
    </row>
    <row r="125" spans="3:9" ht="15.75" thickBot="1" x14ac:dyDescent="0.3">
      <c r="C125" s="58" t="s">
        <v>1014</v>
      </c>
      <c r="D125" s="55" t="s">
        <v>389</v>
      </c>
      <c r="E125" s="59"/>
      <c r="F125" s="293"/>
      <c r="G125" s="294"/>
      <c r="H125" s="296">
        <f>SUBTOTAL(9,H127:H134)</f>
        <v>0</v>
      </c>
      <c r="I125" s="23"/>
    </row>
    <row r="126" spans="3:9" ht="15.75" thickBot="1" x14ac:dyDescent="0.3">
      <c r="C126" s="58" t="s">
        <v>390</v>
      </c>
      <c r="D126" s="55" t="s">
        <v>261</v>
      </c>
      <c r="E126" s="56"/>
      <c r="F126" s="277"/>
      <c r="G126" s="273"/>
      <c r="H126" s="274"/>
      <c r="I126" s="23"/>
    </row>
    <row r="127" spans="3:9" ht="15.75" thickBot="1" x14ac:dyDescent="0.3">
      <c r="C127" s="64" t="s">
        <v>392</v>
      </c>
      <c r="D127" s="30" t="s">
        <v>151</v>
      </c>
      <c r="E127" s="26" t="s">
        <v>11</v>
      </c>
      <c r="F127" s="261">
        <v>1</v>
      </c>
      <c r="G127" s="264"/>
      <c r="H127" s="264">
        <f>F127*G127</f>
        <v>0</v>
      </c>
      <c r="I127" s="23"/>
    </row>
    <row r="128" spans="3:9" ht="15.75" thickBot="1" x14ac:dyDescent="0.3">
      <c r="C128" s="58" t="s">
        <v>406</v>
      </c>
      <c r="D128" s="55" t="s">
        <v>487</v>
      </c>
      <c r="E128" s="56"/>
      <c r="F128" s="272"/>
      <c r="G128" s="273"/>
      <c r="H128" s="274"/>
      <c r="I128" s="23"/>
    </row>
    <row r="129" spans="3:9" ht="23.25" thickBot="1" x14ac:dyDescent="0.3">
      <c r="C129" s="64" t="s">
        <v>408</v>
      </c>
      <c r="D129" s="30" t="s">
        <v>153</v>
      </c>
      <c r="E129" s="26" t="s">
        <v>11</v>
      </c>
      <c r="F129" s="261">
        <v>1</v>
      </c>
      <c r="G129" s="264"/>
      <c r="H129" s="264">
        <f>F129*G129</f>
        <v>0</v>
      </c>
      <c r="I129" s="23"/>
    </row>
    <row r="130" spans="3:9" ht="23.25" thickBot="1" x14ac:dyDescent="0.3">
      <c r="C130" s="64" t="s">
        <v>410</v>
      </c>
      <c r="D130" s="30" t="s">
        <v>155</v>
      </c>
      <c r="E130" s="26" t="s">
        <v>11</v>
      </c>
      <c r="F130" s="261">
        <v>1</v>
      </c>
      <c r="G130" s="264"/>
      <c r="H130" s="264">
        <f t="shared" ref="H130:H131" si="4">F130*G130</f>
        <v>0</v>
      </c>
      <c r="I130" s="23"/>
    </row>
    <row r="131" spans="3:9" ht="15.75" thickBot="1" x14ac:dyDescent="0.3">
      <c r="C131" s="64" t="s">
        <v>412</v>
      </c>
      <c r="D131" s="30" t="s">
        <v>157</v>
      </c>
      <c r="E131" s="26" t="s">
        <v>11</v>
      </c>
      <c r="F131" s="261">
        <v>1</v>
      </c>
      <c r="G131" s="264"/>
      <c r="H131" s="264">
        <f t="shared" si="4"/>
        <v>0</v>
      </c>
      <c r="I131" s="23"/>
    </row>
    <row r="132" spans="3:9" ht="15.75" thickBot="1" x14ac:dyDescent="0.3">
      <c r="C132" s="58" t="s">
        <v>420</v>
      </c>
      <c r="D132" s="55" t="s">
        <v>493</v>
      </c>
      <c r="E132" s="56"/>
      <c r="F132" s="272"/>
      <c r="G132" s="273"/>
      <c r="H132" s="274"/>
      <c r="I132" s="23"/>
    </row>
    <row r="133" spans="3:9" ht="23.25" thickBot="1" x14ac:dyDescent="0.3">
      <c r="C133" s="64" t="s">
        <v>1015</v>
      </c>
      <c r="D133" s="30" t="s">
        <v>557</v>
      </c>
      <c r="E133" s="26" t="s">
        <v>24</v>
      </c>
      <c r="F133" s="261">
        <v>4</v>
      </c>
      <c r="G133" s="264"/>
      <c r="H133" s="264">
        <f>F133*G133</f>
        <v>0</v>
      </c>
      <c r="I133" s="23"/>
    </row>
    <row r="134" spans="3:9" ht="23.25" thickBot="1" x14ac:dyDescent="0.3">
      <c r="C134" s="64" t="s">
        <v>1016</v>
      </c>
      <c r="D134" s="30" t="s">
        <v>1017</v>
      </c>
      <c r="E134" s="26" t="s">
        <v>11</v>
      </c>
      <c r="F134" s="261">
        <v>1</v>
      </c>
      <c r="G134" s="264"/>
      <c r="H134" s="264">
        <f>F134*G134</f>
        <v>0</v>
      </c>
      <c r="I134" s="23"/>
    </row>
    <row r="135" spans="3:9" ht="16.5" thickBot="1" x14ac:dyDescent="0.3">
      <c r="C135" s="86"/>
      <c r="D135" s="339" t="s">
        <v>1269</v>
      </c>
      <c r="E135" s="340"/>
      <c r="F135" s="340"/>
      <c r="G135" s="340"/>
      <c r="H135" s="337">
        <f>SUBTOTAL(9,H84:H134)</f>
        <v>0</v>
      </c>
      <c r="I135" s="23"/>
    </row>
    <row r="136" spans="3:9" ht="16.5" thickBot="1" x14ac:dyDescent="0.3">
      <c r="D136" s="339" t="s">
        <v>1273</v>
      </c>
      <c r="E136" s="340"/>
      <c r="F136" s="340"/>
      <c r="G136" s="340"/>
      <c r="H136" s="337">
        <f>H135</f>
        <v>0</v>
      </c>
    </row>
    <row r="137" spans="3:9" ht="16.5" thickBot="1" x14ac:dyDescent="0.3">
      <c r="D137" s="322"/>
      <c r="E137" s="322"/>
      <c r="F137" s="323"/>
      <c r="G137" s="324"/>
      <c r="H137" s="325"/>
    </row>
    <row r="138" spans="3:9" ht="15.75" x14ac:dyDescent="0.25">
      <c r="D138" s="365" t="s">
        <v>1274</v>
      </c>
      <c r="E138" s="366"/>
      <c r="F138" s="366"/>
      <c r="G138" s="367"/>
      <c r="H138" s="352">
        <f>H136+H81</f>
        <v>0</v>
      </c>
    </row>
    <row r="139" spans="3:9" ht="15.75" x14ac:dyDescent="0.25">
      <c r="D139" s="362" t="s">
        <v>1275</v>
      </c>
      <c r="E139" s="363"/>
      <c r="F139" s="363"/>
      <c r="G139" s="364"/>
      <c r="H139" s="353">
        <f>0.18*H138</f>
        <v>0</v>
      </c>
    </row>
    <row r="140" spans="3:9" ht="15.75" x14ac:dyDescent="0.25">
      <c r="D140" s="362" t="s">
        <v>1276</v>
      </c>
      <c r="E140" s="363"/>
      <c r="F140" s="363"/>
      <c r="G140" s="364"/>
      <c r="H140" s="353">
        <f>SUM(H138:H139)</f>
        <v>0</v>
      </c>
    </row>
  </sheetData>
  <mergeCells count="17">
    <mergeCell ref="D136:G136"/>
    <mergeCell ref="D138:G138"/>
    <mergeCell ref="D139:G139"/>
    <mergeCell ref="D140:G140"/>
    <mergeCell ref="D78:G78"/>
    <mergeCell ref="D79:G79"/>
    <mergeCell ref="D80:G80"/>
    <mergeCell ref="D81:G81"/>
    <mergeCell ref="G83:H83"/>
    <mergeCell ref="D135:G135"/>
    <mergeCell ref="C3:H3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35"/>
  <sheetViews>
    <sheetView showGridLines="0" workbookViewId="0">
      <selection activeCell="L16" sqref="L16"/>
    </sheetView>
  </sheetViews>
  <sheetFormatPr baseColWidth="10" defaultRowHeight="15" x14ac:dyDescent="0.25"/>
  <cols>
    <col min="3" max="3" width="9" customWidth="1"/>
    <col min="4" max="4" width="40.7109375" customWidth="1"/>
    <col min="5" max="5" width="6.42578125" customWidth="1"/>
    <col min="6" max="6" width="8.42578125" style="251" customWidth="1"/>
    <col min="7" max="7" width="9.42578125" style="242" customWidth="1"/>
    <col min="8" max="8" width="14.28515625" style="242" customWidth="1"/>
  </cols>
  <sheetData>
    <row r="2" spans="3:9" ht="15.75" thickBot="1" x14ac:dyDescent="0.3"/>
    <row r="3" spans="3:9" ht="15.75" thickBot="1" x14ac:dyDescent="0.3">
      <c r="C3" s="32" t="s">
        <v>1051</v>
      </c>
      <c r="D3" s="33"/>
      <c r="E3" s="33"/>
      <c r="F3" s="33"/>
      <c r="G3" s="33"/>
      <c r="H3" s="34"/>
      <c r="I3" s="23"/>
    </row>
    <row r="4" spans="3:9" x14ac:dyDescent="0.25">
      <c r="C4" s="35" t="s">
        <v>1</v>
      </c>
      <c r="D4" s="36" t="s">
        <v>2</v>
      </c>
      <c r="E4" s="36" t="s">
        <v>3</v>
      </c>
      <c r="F4" s="144" t="s">
        <v>4</v>
      </c>
      <c r="G4" s="153" t="s">
        <v>5</v>
      </c>
      <c r="H4" s="153" t="s">
        <v>6</v>
      </c>
      <c r="I4" s="23"/>
    </row>
    <row r="5" spans="3:9" x14ac:dyDescent="0.25">
      <c r="C5" s="37"/>
      <c r="D5" s="38"/>
      <c r="E5" s="38"/>
      <c r="F5" s="145"/>
      <c r="G5" s="154"/>
      <c r="H5" s="154"/>
      <c r="I5" s="23"/>
    </row>
    <row r="6" spans="3:9" ht="15.75" thickBot="1" x14ac:dyDescent="0.3">
      <c r="C6" s="39"/>
      <c r="D6" s="40"/>
      <c r="E6" s="40"/>
      <c r="F6" s="146"/>
      <c r="G6" s="155"/>
      <c r="H6" s="155"/>
      <c r="I6" s="23"/>
    </row>
    <row r="7" spans="3:9" ht="15.75" thickBot="1" x14ac:dyDescent="0.3">
      <c r="C7" s="52"/>
      <c r="D7" s="53" t="s">
        <v>44</v>
      </c>
      <c r="E7" s="54"/>
      <c r="F7" s="269"/>
      <c r="G7" s="270"/>
      <c r="H7" s="271"/>
      <c r="I7" s="23"/>
    </row>
    <row r="8" spans="3:9" ht="15.75" thickBot="1" x14ac:dyDescent="0.3">
      <c r="C8" s="31" t="s">
        <v>7</v>
      </c>
      <c r="D8" s="55" t="s">
        <v>44</v>
      </c>
      <c r="E8" s="56"/>
      <c r="F8" s="272"/>
      <c r="G8" s="273"/>
      <c r="H8" s="274">
        <f>SUBTOTAL(9,H10:H15)</f>
        <v>0</v>
      </c>
      <c r="I8" s="23"/>
    </row>
    <row r="9" spans="3:9" ht="15.75" thickBot="1" x14ac:dyDescent="0.3">
      <c r="C9" s="31" t="s">
        <v>9</v>
      </c>
      <c r="D9" s="55" t="s">
        <v>1052</v>
      </c>
      <c r="E9" s="56"/>
      <c r="F9" s="272"/>
      <c r="G9" s="273"/>
      <c r="H9" s="274"/>
      <c r="I9" s="23"/>
    </row>
    <row r="10" spans="3:9" ht="15.75" thickBot="1" x14ac:dyDescent="0.3">
      <c r="C10" s="57" t="s">
        <v>173</v>
      </c>
      <c r="D10" s="30" t="s">
        <v>46</v>
      </c>
      <c r="E10" s="26" t="s">
        <v>40</v>
      </c>
      <c r="F10" s="260">
        <v>114</v>
      </c>
      <c r="G10" s="264"/>
      <c r="H10" s="264">
        <f>F10*G10</f>
        <v>0</v>
      </c>
      <c r="I10" s="23"/>
    </row>
    <row r="11" spans="3:9" ht="15.75" thickBot="1" x14ac:dyDescent="0.3">
      <c r="C11" s="57" t="s">
        <v>174</v>
      </c>
      <c r="D11" s="30" t="s">
        <v>175</v>
      </c>
      <c r="E11" s="26" t="s">
        <v>52</v>
      </c>
      <c r="F11" s="260">
        <v>228</v>
      </c>
      <c r="G11" s="264"/>
      <c r="H11" s="264">
        <f t="shared" ref="H11:H13" si="0">F11*G11</f>
        <v>0</v>
      </c>
      <c r="I11" s="23"/>
    </row>
    <row r="12" spans="3:9" ht="15.75" thickBot="1" x14ac:dyDescent="0.3">
      <c r="C12" s="57" t="s">
        <v>176</v>
      </c>
      <c r="D12" s="30" t="s">
        <v>54</v>
      </c>
      <c r="E12" s="26" t="s">
        <v>52</v>
      </c>
      <c r="F12" s="260">
        <v>171</v>
      </c>
      <c r="G12" s="264"/>
      <c r="H12" s="264">
        <f t="shared" si="0"/>
        <v>0</v>
      </c>
      <c r="I12" s="23"/>
    </row>
    <row r="13" spans="3:9" ht="15.75" thickBot="1" x14ac:dyDescent="0.3">
      <c r="C13" s="57" t="s">
        <v>177</v>
      </c>
      <c r="D13" s="30" t="s">
        <v>65</v>
      </c>
      <c r="E13" s="26" t="s">
        <v>40</v>
      </c>
      <c r="F13" s="260">
        <v>102.6</v>
      </c>
      <c r="G13" s="264"/>
      <c r="H13" s="264">
        <f t="shared" si="0"/>
        <v>0</v>
      </c>
      <c r="I13" s="23"/>
    </row>
    <row r="14" spans="3:9" ht="15.75" thickBot="1" x14ac:dyDescent="0.3">
      <c r="C14" s="31" t="s">
        <v>12</v>
      </c>
      <c r="D14" s="55" t="s">
        <v>1053</v>
      </c>
      <c r="E14" s="56"/>
      <c r="F14" s="272"/>
      <c r="G14" s="273"/>
      <c r="H14" s="274"/>
      <c r="I14" s="23"/>
    </row>
    <row r="15" spans="3:9" ht="15.75" thickBot="1" x14ac:dyDescent="0.3">
      <c r="C15" s="57" t="s">
        <v>677</v>
      </c>
      <c r="D15" s="30" t="s">
        <v>1054</v>
      </c>
      <c r="E15" s="26" t="s">
        <v>11</v>
      </c>
      <c r="F15" s="260">
        <v>1</v>
      </c>
      <c r="G15" s="264"/>
      <c r="H15" s="264">
        <f>F15*G15</f>
        <v>0</v>
      </c>
      <c r="I15" s="23"/>
    </row>
    <row r="16" spans="3:9" ht="15.75" thickBot="1" x14ac:dyDescent="0.3">
      <c r="C16" s="52"/>
      <c r="D16" s="53" t="s">
        <v>791</v>
      </c>
      <c r="E16" s="54"/>
      <c r="F16" s="269"/>
      <c r="G16" s="270"/>
      <c r="H16" s="271"/>
      <c r="I16" s="23"/>
    </row>
    <row r="17" spans="3:9" ht="15.75" thickBot="1" x14ac:dyDescent="0.3">
      <c r="C17" s="31" t="s">
        <v>183</v>
      </c>
      <c r="D17" s="55" t="s">
        <v>1055</v>
      </c>
      <c r="E17" s="56"/>
      <c r="F17" s="272"/>
      <c r="G17" s="273"/>
      <c r="H17" s="274">
        <f>SUBTOTAL(9,H18:H19)</f>
        <v>0</v>
      </c>
      <c r="I17" s="23"/>
    </row>
    <row r="18" spans="3:9" ht="23.25" thickBot="1" x14ac:dyDescent="0.3">
      <c r="C18" s="57" t="s">
        <v>185</v>
      </c>
      <c r="D18" s="30" t="s">
        <v>1056</v>
      </c>
      <c r="E18" s="26" t="s">
        <v>11</v>
      </c>
      <c r="F18" s="260">
        <v>1</v>
      </c>
      <c r="G18" s="264"/>
      <c r="H18" s="264">
        <f>F18*G18</f>
        <v>0</v>
      </c>
      <c r="I18" s="23"/>
    </row>
    <row r="19" spans="3:9" ht="15.75" thickBot="1" x14ac:dyDescent="0.3">
      <c r="C19" s="57" t="s">
        <v>207</v>
      </c>
      <c r="D19" s="30" t="s">
        <v>1057</v>
      </c>
      <c r="E19" s="26" t="s">
        <v>11</v>
      </c>
      <c r="F19" s="260">
        <v>1</v>
      </c>
      <c r="G19" s="264"/>
      <c r="H19" s="264">
        <f>F19*G19</f>
        <v>0</v>
      </c>
      <c r="I19" s="23"/>
    </row>
    <row r="20" spans="3:9" ht="16.5" thickBot="1" x14ac:dyDescent="0.3">
      <c r="C20" s="371"/>
      <c r="D20" s="365" t="s">
        <v>1269</v>
      </c>
      <c r="E20" s="366"/>
      <c r="F20" s="366"/>
      <c r="G20" s="367"/>
      <c r="H20" s="349">
        <f>+SUBTOTAL(9,H8:H19)</f>
        <v>0</v>
      </c>
      <c r="I20" s="23"/>
    </row>
    <row r="21" spans="3:9" ht="16.5" thickBot="1" x14ac:dyDescent="0.3">
      <c r="C21" s="371"/>
      <c r="D21" s="362" t="s">
        <v>1270</v>
      </c>
      <c r="E21" s="363"/>
      <c r="F21" s="363"/>
      <c r="G21" s="364"/>
      <c r="H21" s="350">
        <f>H20*0.1</f>
        <v>0</v>
      </c>
      <c r="I21" s="23"/>
    </row>
    <row r="22" spans="3:9" ht="16.5" thickBot="1" x14ac:dyDescent="0.3">
      <c r="C22" s="371"/>
      <c r="D22" s="362" t="s">
        <v>1271</v>
      </c>
      <c r="E22" s="363"/>
      <c r="F22" s="363"/>
      <c r="G22" s="364"/>
      <c r="H22" s="350">
        <f>H20*0.05</f>
        <v>0</v>
      </c>
      <c r="I22" s="23"/>
    </row>
    <row r="23" spans="3:9" ht="16.5" thickBot="1" x14ac:dyDescent="0.3">
      <c r="C23" s="371"/>
      <c r="D23" s="359" t="s">
        <v>1272</v>
      </c>
      <c r="E23" s="360"/>
      <c r="F23" s="360"/>
      <c r="G23" s="361"/>
      <c r="H23" s="351">
        <f>SUM(H20:H22)</f>
        <v>0</v>
      </c>
      <c r="I23" s="23"/>
    </row>
    <row r="24" spans="3:9" x14ac:dyDescent="0.25">
      <c r="F24"/>
      <c r="G24"/>
      <c r="H24"/>
    </row>
    <row r="25" spans="3:9" ht="15.75" thickBot="1" x14ac:dyDescent="0.3">
      <c r="F25"/>
      <c r="G25"/>
      <c r="H25"/>
    </row>
    <row r="26" spans="3:9" ht="15.75" thickBot="1" x14ac:dyDescent="0.3">
      <c r="C26" s="171" t="s">
        <v>1058</v>
      </c>
      <c r="D26" s="101"/>
      <c r="E26" s="81"/>
      <c r="F26" s="290"/>
      <c r="G26" s="291"/>
      <c r="H26" s="292"/>
      <c r="I26" s="23"/>
    </row>
    <row r="27" spans="3:9" ht="15.75" thickBot="1" x14ac:dyDescent="0.3">
      <c r="C27" s="58" t="s">
        <v>71</v>
      </c>
      <c r="D27" s="55" t="s">
        <v>507</v>
      </c>
      <c r="E27" s="59"/>
      <c r="F27" s="293"/>
      <c r="G27" s="294"/>
      <c r="H27" s="296">
        <f>SUBTOTAL(9,H28:H29)</f>
        <v>0</v>
      </c>
      <c r="I27" s="23"/>
    </row>
    <row r="28" spans="3:9" ht="23.25" thickBot="1" x14ac:dyDescent="0.3">
      <c r="C28" s="64" t="s">
        <v>260</v>
      </c>
      <c r="D28" s="49" t="s">
        <v>1059</v>
      </c>
      <c r="E28" s="24" t="s">
        <v>24</v>
      </c>
      <c r="F28" s="261">
        <v>3</v>
      </c>
      <c r="G28" s="265"/>
      <c r="H28" s="295">
        <f>F28*G28</f>
        <v>0</v>
      </c>
      <c r="I28" s="23"/>
    </row>
    <row r="29" spans="3:9" ht="15.75" thickBot="1" x14ac:dyDescent="0.3">
      <c r="C29" s="57" t="s">
        <v>264</v>
      </c>
      <c r="D29" s="30" t="s">
        <v>1060</v>
      </c>
      <c r="E29" s="26" t="s">
        <v>11</v>
      </c>
      <c r="F29" s="260">
        <v>1</v>
      </c>
      <c r="G29" s="264"/>
      <c r="H29" s="295">
        <f>F29*G29</f>
        <v>0</v>
      </c>
      <c r="I29" s="23"/>
    </row>
    <row r="30" spans="3:9" ht="16.5" thickBot="1" x14ac:dyDescent="0.3">
      <c r="D30" s="339" t="s">
        <v>1269</v>
      </c>
      <c r="E30" s="340"/>
      <c r="F30" s="340"/>
      <c r="G30" s="340"/>
      <c r="H30" s="337">
        <f>SUBTOTAL(9,H27:H29)</f>
        <v>0</v>
      </c>
    </row>
    <row r="31" spans="3:9" ht="16.5" thickBot="1" x14ac:dyDescent="0.3">
      <c r="D31" s="339" t="s">
        <v>1273</v>
      </c>
      <c r="E31" s="340"/>
      <c r="F31" s="340"/>
      <c r="G31" s="340"/>
      <c r="H31" s="337">
        <f>H30</f>
        <v>0</v>
      </c>
    </row>
    <row r="32" spans="3:9" ht="16.5" thickBot="1" x14ac:dyDescent="0.3">
      <c r="D32" s="322"/>
      <c r="E32" s="322"/>
      <c r="F32" s="323"/>
      <c r="G32" s="324"/>
      <c r="H32" s="325"/>
    </row>
    <row r="33" spans="4:8" ht="15.75" x14ac:dyDescent="0.25">
      <c r="D33" s="365" t="s">
        <v>1274</v>
      </c>
      <c r="E33" s="366"/>
      <c r="F33" s="366"/>
      <c r="G33" s="367"/>
      <c r="H33" s="352">
        <f>H31+H23</f>
        <v>0</v>
      </c>
    </row>
    <row r="34" spans="4:8" ht="15.75" x14ac:dyDescent="0.25">
      <c r="D34" s="362" t="s">
        <v>1275</v>
      </c>
      <c r="E34" s="363"/>
      <c r="F34" s="363"/>
      <c r="G34" s="364"/>
      <c r="H34" s="353">
        <f>0.18*H33</f>
        <v>0</v>
      </c>
    </row>
    <row r="35" spans="4:8" ht="15.75" x14ac:dyDescent="0.25">
      <c r="D35" s="362" t="s">
        <v>1276</v>
      </c>
      <c r="E35" s="363"/>
      <c r="F35" s="363"/>
      <c r="G35" s="364"/>
      <c r="H35" s="353">
        <f>SUM(H33:H34)</f>
        <v>0</v>
      </c>
    </row>
  </sheetData>
  <mergeCells count="17">
    <mergeCell ref="D31:G31"/>
    <mergeCell ref="D33:G33"/>
    <mergeCell ref="D34:G34"/>
    <mergeCell ref="D35:G35"/>
    <mergeCell ref="D20:G20"/>
    <mergeCell ref="D21:G21"/>
    <mergeCell ref="D22:G22"/>
    <mergeCell ref="D23:G23"/>
    <mergeCell ref="C26:D26"/>
    <mergeCell ref="D30:G30"/>
    <mergeCell ref="C3:H3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8"/>
  <sheetViews>
    <sheetView showGridLines="0" workbookViewId="0">
      <selection activeCell="I14" sqref="I14"/>
    </sheetView>
  </sheetViews>
  <sheetFormatPr baseColWidth="10" defaultRowHeight="15" x14ac:dyDescent="0.25"/>
  <cols>
    <col min="2" max="2" width="9.28515625" customWidth="1"/>
    <col min="3" max="3" width="41.42578125" customWidth="1"/>
    <col min="4" max="4" width="5.7109375" style="21" customWidth="1"/>
    <col min="5" max="5" width="7.85546875" style="251" customWidth="1"/>
    <col min="6" max="6" width="9" style="242" customWidth="1"/>
    <col min="7" max="7" width="16.42578125" style="242" customWidth="1"/>
  </cols>
  <sheetData>
    <row r="2" spans="2:8" ht="15.75" thickBot="1" x14ac:dyDescent="0.3"/>
    <row r="3" spans="2:8" ht="15.75" thickBot="1" x14ac:dyDescent="0.3">
      <c r="B3" s="32" t="s">
        <v>1061</v>
      </c>
      <c r="C3" s="33"/>
      <c r="D3" s="33"/>
      <c r="E3" s="33"/>
      <c r="F3" s="33"/>
      <c r="G3" s="34"/>
      <c r="H3" s="23"/>
    </row>
    <row r="4" spans="2:8" x14ac:dyDescent="0.25">
      <c r="B4" s="35" t="s">
        <v>1</v>
      </c>
      <c r="C4" s="36" t="s">
        <v>2</v>
      </c>
      <c r="D4" s="36" t="s">
        <v>3</v>
      </c>
      <c r="E4" s="144" t="s">
        <v>4</v>
      </c>
      <c r="F4" s="153" t="s">
        <v>170</v>
      </c>
      <c r="G4" s="153" t="s">
        <v>171</v>
      </c>
      <c r="H4" s="23"/>
    </row>
    <row r="5" spans="2:8" x14ac:dyDescent="0.25">
      <c r="B5" s="37"/>
      <c r="C5" s="38"/>
      <c r="D5" s="38"/>
      <c r="E5" s="145"/>
      <c r="F5" s="154"/>
      <c r="G5" s="154"/>
      <c r="H5" s="23"/>
    </row>
    <row r="6" spans="2:8" ht="15.75" thickBot="1" x14ac:dyDescent="0.3">
      <c r="B6" s="39"/>
      <c r="C6" s="40"/>
      <c r="D6" s="40"/>
      <c r="E6" s="146"/>
      <c r="F6" s="155"/>
      <c r="G6" s="155"/>
      <c r="H6" s="23"/>
    </row>
    <row r="7" spans="2:8" ht="15.75" thickBot="1" x14ac:dyDescent="0.3">
      <c r="B7" s="52"/>
      <c r="C7" s="53" t="s">
        <v>44</v>
      </c>
      <c r="D7" s="53"/>
      <c r="E7" s="269"/>
      <c r="F7" s="270"/>
      <c r="G7" s="271"/>
      <c r="H7" s="23"/>
    </row>
    <row r="8" spans="2:8" ht="15.75" thickBot="1" x14ac:dyDescent="0.3">
      <c r="B8" s="31" t="s">
        <v>7</v>
      </c>
      <c r="C8" s="55" t="s">
        <v>44</v>
      </c>
      <c r="D8" s="56"/>
      <c r="E8" s="272"/>
      <c r="F8" s="273"/>
      <c r="G8" s="274">
        <f>SUBTOTAL(9,G10:G19)</f>
        <v>0</v>
      </c>
      <c r="H8" s="23"/>
    </row>
    <row r="9" spans="2:8" ht="15.75" thickBot="1" x14ac:dyDescent="0.3">
      <c r="B9" s="31" t="s">
        <v>9</v>
      </c>
      <c r="C9" s="55" t="s">
        <v>442</v>
      </c>
      <c r="D9" s="56"/>
      <c r="E9" s="272"/>
      <c r="F9" s="273"/>
      <c r="G9" s="274"/>
      <c r="H9" s="23"/>
    </row>
    <row r="10" spans="2:8" ht="15.75" thickBot="1" x14ac:dyDescent="0.3">
      <c r="B10" s="57" t="s">
        <v>173</v>
      </c>
      <c r="C10" s="30" t="s">
        <v>46</v>
      </c>
      <c r="D10" s="26" t="s">
        <v>40</v>
      </c>
      <c r="E10" s="260">
        <v>19.899999999999999</v>
      </c>
      <c r="F10" s="264"/>
      <c r="G10" s="264">
        <f>E10*F10</f>
        <v>0</v>
      </c>
      <c r="H10" s="23"/>
    </row>
    <row r="11" spans="2:8" ht="15.75" thickBot="1" x14ac:dyDescent="0.3">
      <c r="B11" s="57" t="s">
        <v>174</v>
      </c>
      <c r="C11" s="30" t="s">
        <v>175</v>
      </c>
      <c r="D11" s="26" t="s">
        <v>52</v>
      </c>
      <c r="E11" s="260">
        <v>6</v>
      </c>
      <c r="F11" s="264"/>
      <c r="G11" s="264">
        <f t="shared" ref="G11:G19" si="0">E11*F11</f>
        <v>0</v>
      </c>
      <c r="H11" s="23"/>
    </row>
    <row r="12" spans="2:8" ht="15.75" thickBot="1" x14ac:dyDescent="0.3">
      <c r="B12" s="57" t="s">
        <v>176</v>
      </c>
      <c r="C12" s="30" t="s">
        <v>54</v>
      </c>
      <c r="D12" s="26" t="s">
        <v>52</v>
      </c>
      <c r="E12" s="260">
        <v>8</v>
      </c>
      <c r="F12" s="264"/>
      <c r="G12" s="264">
        <f t="shared" si="0"/>
        <v>0</v>
      </c>
      <c r="H12" s="23"/>
    </row>
    <row r="13" spans="2:8" ht="15.75" thickBot="1" x14ac:dyDescent="0.3">
      <c r="B13" s="57" t="s">
        <v>177</v>
      </c>
      <c r="C13" s="30" t="s">
        <v>1062</v>
      </c>
      <c r="D13" s="26" t="s">
        <v>52</v>
      </c>
      <c r="E13" s="260">
        <v>0.81</v>
      </c>
      <c r="F13" s="264"/>
      <c r="G13" s="264">
        <f t="shared" si="0"/>
        <v>0</v>
      </c>
      <c r="H13" s="23"/>
    </row>
    <row r="14" spans="2:8" ht="15.75" thickBot="1" x14ac:dyDescent="0.3">
      <c r="B14" s="57" t="s">
        <v>178</v>
      </c>
      <c r="C14" s="30" t="s">
        <v>1063</v>
      </c>
      <c r="D14" s="26" t="s">
        <v>40</v>
      </c>
      <c r="E14" s="260">
        <v>1.6</v>
      </c>
      <c r="F14" s="264"/>
      <c r="G14" s="264">
        <f t="shared" si="0"/>
        <v>0</v>
      </c>
      <c r="H14" s="23"/>
    </row>
    <row r="15" spans="2:8" ht="15.75" thickBot="1" x14ac:dyDescent="0.3">
      <c r="B15" s="57" t="s">
        <v>179</v>
      </c>
      <c r="C15" s="30" t="s">
        <v>1064</v>
      </c>
      <c r="D15" s="26" t="s">
        <v>61</v>
      </c>
      <c r="E15" s="260">
        <v>98.2</v>
      </c>
      <c r="F15" s="264"/>
      <c r="G15" s="264">
        <f t="shared" si="0"/>
        <v>0</v>
      </c>
      <c r="H15" s="23"/>
    </row>
    <row r="16" spans="2:8" ht="15.75" thickBot="1" x14ac:dyDescent="0.3">
      <c r="B16" s="57" t="s">
        <v>180</v>
      </c>
      <c r="C16" s="30" t="s">
        <v>63</v>
      </c>
      <c r="D16" s="26" t="s">
        <v>52</v>
      </c>
      <c r="E16" s="260">
        <v>6</v>
      </c>
      <c r="F16" s="264"/>
      <c r="G16" s="264">
        <f t="shared" si="0"/>
        <v>0</v>
      </c>
      <c r="H16" s="23"/>
    </row>
    <row r="17" spans="2:8" ht="15.75" thickBot="1" x14ac:dyDescent="0.3">
      <c r="B17" s="57" t="s">
        <v>181</v>
      </c>
      <c r="C17" s="30" t="s">
        <v>65</v>
      </c>
      <c r="D17" s="26" t="s">
        <v>40</v>
      </c>
      <c r="E17" s="260">
        <v>1.92</v>
      </c>
      <c r="F17" s="264"/>
      <c r="G17" s="264">
        <f t="shared" si="0"/>
        <v>0</v>
      </c>
      <c r="H17" s="23"/>
    </row>
    <row r="18" spans="2:8" ht="15.75" thickBot="1" x14ac:dyDescent="0.3">
      <c r="B18" s="140" t="s">
        <v>182</v>
      </c>
      <c r="C18" s="67" t="s">
        <v>1065</v>
      </c>
      <c r="D18" s="26" t="s">
        <v>40</v>
      </c>
      <c r="E18" s="260">
        <v>17.5</v>
      </c>
      <c r="F18" s="264"/>
      <c r="G18" s="264">
        <f t="shared" si="0"/>
        <v>0</v>
      </c>
      <c r="H18" s="23"/>
    </row>
    <row r="19" spans="2:8" ht="15.75" thickBot="1" x14ac:dyDescent="0.3">
      <c r="B19" s="141" t="s">
        <v>443</v>
      </c>
      <c r="C19" s="63" t="s">
        <v>1066</v>
      </c>
      <c r="D19" s="26" t="s">
        <v>52</v>
      </c>
      <c r="E19" s="260">
        <v>2.4</v>
      </c>
      <c r="F19" s="264"/>
      <c r="G19" s="264">
        <f t="shared" si="0"/>
        <v>0</v>
      </c>
      <c r="H19" s="23"/>
    </row>
    <row r="20" spans="2:8" ht="15.75" thickBot="1" x14ac:dyDescent="0.3">
      <c r="B20" s="52"/>
      <c r="C20" s="53" t="s">
        <v>444</v>
      </c>
      <c r="D20" s="53"/>
      <c r="E20" s="269"/>
      <c r="F20" s="270"/>
      <c r="G20" s="271"/>
      <c r="H20" s="23"/>
    </row>
    <row r="21" spans="2:8" ht="15.75" thickBot="1" x14ac:dyDescent="0.3">
      <c r="B21" s="58" t="s">
        <v>43</v>
      </c>
      <c r="C21" s="55" t="s">
        <v>72</v>
      </c>
      <c r="D21" s="59"/>
      <c r="E21" s="275"/>
      <c r="F21" s="276"/>
      <c r="G21" s="274">
        <f>SUBTOTAL(9,G23:G41)</f>
        <v>0</v>
      </c>
      <c r="H21" s="23"/>
    </row>
    <row r="22" spans="2:8" ht="15.75" thickBot="1" x14ac:dyDescent="0.3">
      <c r="B22" s="58" t="s">
        <v>183</v>
      </c>
      <c r="C22" s="55" t="s">
        <v>445</v>
      </c>
      <c r="D22" s="59"/>
      <c r="E22" s="275"/>
      <c r="F22" s="276"/>
      <c r="G22" s="274"/>
      <c r="H22" s="23"/>
    </row>
    <row r="23" spans="2:8" ht="15.75" thickBot="1" x14ac:dyDescent="0.3">
      <c r="B23" s="60" t="s">
        <v>185</v>
      </c>
      <c r="C23" s="49" t="s">
        <v>566</v>
      </c>
      <c r="D23" s="50" t="s">
        <v>68</v>
      </c>
      <c r="E23" s="260">
        <v>2.5</v>
      </c>
      <c r="F23" s="264"/>
      <c r="G23" s="264">
        <f>E23*F23</f>
        <v>0</v>
      </c>
      <c r="H23" s="23"/>
    </row>
    <row r="24" spans="2:8" ht="15.75" thickBot="1" x14ac:dyDescent="0.3">
      <c r="B24" s="60" t="s">
        <v>207</v>
      </c>
      <c r="C24" s="49" t="s">
        <v>567</v>
      </c>
      <c r="D24" s="50" t="s">
        <v>68</v>
      </c>
      <c r="E24" s="260">
        <v>3.4</v>
      </c>
      <c r="F24" s="264"/>
      <c r="G24" s="264">
        <f t="shared" ref="G24:G41" si="1">E24*F24</f>
        <v>0</v>
      </c>
      <c r="H24" s="23"/>
    </row>
    <row r="25" spans="2:8" ht="15.75" thickBot="1" x14ac:dyDescent="0.3">
      <c r="B25" s="60" t="s">
        <v>229</v>
      </c>
      <c r="C25" s="49" t="s">
        <v>1067</v>
      </c>
      <c r="D25" s="50" t="s">
        <v>68</v>
      </c>
      <c r="E25" s="260">
        <v>0.3</v>
      </c>
      <c r="F25" s="264"/>
      <c r="G25" s="264">
        <f t="shared" si="1"/>
        <v>0</v>
      </c>
      <c r="H25" s="23"/>
    </row>
    <row r="26" spans="2:8" ht="15.75" thickBot="1" x14ac:dyDescent="0.3">
      <c r="B26" s="60" t="s">
        <v>247</v>
      </c>
      <c r="C26" s="49" t="s">
        <v>1068</v>
      </c>
      <c r="D26" s="50" t="s">
        <v>68</v>
      </c>
      <c r="E26" s="260">
        <v>420</v>
      </c>
      <c r="F26" s="264"/>
      <c r="G26" s="264">
        <f t="shared" si="1"/>
        <v>0</v>
      </c>
      <c r="H26" s="23"/>
    </row>
    <row r="27" spans="2:8" ht="23.25" thickBot="1" x14ac:dyDescent="0.3">
      <c r="B27" s="60" t="s">
        <v>450</v>
      </c>
      <c r="C27" s="30" t="s">
        <v>568</v>
      </c>
      <c r="D27" s="24" t="s">
        <v>24</v>
      </c>
      <c r="E27" s="260">
        <v>1</v>
      </c>
      <c r="F27" s="264"/>
      <c r="G27" s="264">
        <f t="shared" si="1"/>
        <v>0</v>
      </c>
      <c r="H27" s="23"/>
    </row>
    <row r="28" spans="2:8" ht="23.25" thickBot="1" x14ac:dyDescent="0.3">
      <c r="B28" s="60" t="s">
        <v>452</v>
      </c>
      <c r="C28" s="30" t="s">
        <v>1069</v>
      </c>
      <c r="D28" s="24" t="s">
        <v>24</v>
      </c>
      <c r="E28" s="260">
        <v>4</v>
      </c>
      <c r="F28" s="263"/>
      <c r="G28" s="264">
        <f t="shared" si="1"/>
        <v>0</v>
      </c>
      <c r="H28" s="23"/>
    </row>
    <row r="29" spans="2:8" ht="15.75" thickBot="1" x14ac:dyDescent="0.3">
      <c r="B29" s="60" t="s">
        <v>454</v>
      </c>
      <c r="C29" s="30" t="s">
        <v>573</v>
      </c>
      <c r="D29" s="24" t="s">
        <v>24</v>
      </c>
      <c r="E29" s="260">
        <v>2</v>
      </c>
      <c r="F29" s="263"/>
      <c r="G29" s="264">
        <f t="shared" si="1"/>
        <v>0</v>
      </c>
      <c r="H29" s="23"/>
    </row>
    <row r="30" spans="2:8" ht="15.75" thickBot="1" x14ac:dyDescent="0.3">
      <c r="B30" s="60" t="s">
        <v>456</v>
      </c>
      <c r="C30" s="30" t="s">
        <v>222</v>
      </c>
      <c r="D30" s="24" t="s">
        <v>24</v>
      </c>
      <c r="E30" s="260">
        <v>12</v>
      </c>
      <c r="F30" s="263"/>
      <c r="G30" s="264">
        <f t="shared" si="1"/>
        <v>0</v>
      </c>
      <c r="H30" s="23"/>
    </row>
    <row r="31" spans="2:8" ht="15.75" thickBot="1" x14ac:dyDescent="0.3">
      <c r="B31" s="60" t="s">
        <v>458</v>
      </c>
      <c r="C31" s="30" t="s">
        <v>1070</v>
      </c>
      <c r="D31" s="24" t="s">
        <v>24</v>
      </c>
      <c r="E31" s="260">
        <v>1</v>
      </c>
      <c r="F31" s="263"/>
      <c r="G31" s="264">
        <f t="shared" si="1"/>
        <v>0</v>
      </c>
      <c r="H31" s="23"/>
    </row>
    <row r="32" spans="2:8" ht="15.75" thickBot="1" x14ac:dyDescent="0.3">
      <c r="B32" s="60" t="s">
        <v>460</v>
      </c>
      <c r="C32" s="30" t="s">
        <v>576</v>
      </c>
      <c r="D32" s="24" t="s">
        <v>24</v>
      </c>
      <c r="E32" s="260">
        <v>1</v>
      </c>
      <c r="F32" s="263"/>
      <c r="G32" s="264">
        <f t="shared" si="1"/>
        <v>0</v>
      </c>
      <c r="H32" s="23"/>
    </row>
    <row r="33" spans="2:8" ht="15.75" thickBot="1" x14ac:dyDescent="0.3">
      <c r="B33" s="60" t="s">
        <v>462</v>
      </c>
      <c r="C33" s="30" t="s">
        <v>577</v>
      </c>
      <c r="D33" s="24" t="s">
        <v>24</v>
      </c>
      <c r="E33" s="260">
        <v>2</v>
      </c>
      <c r="F33" s="263"/>
      <c r="G33" s="264">
        <f t="shared" si="1"/>
        <v>0</v>
      </c>
      <c r="H33" s="23"/>
    </row>
    <row r="34" spans="2:8" ht="15.75" thickBot="1" x14ac:dyDescent="0.3">
      <c r="B34" s="60" t="s">
        <v>464</v>
      </c>
      <c r="C34" s="30" t="s">
        <v>192</v>
      </c>
      <c r="D34" s="24" t="s">
        <v>24</v>
      </c>
      <c r="E34" s="260">
        <v>1</v>
      </c>
      <c r="F34" s="263"/>
      <c r="G34" s="264">
        <f t="shared" si="1"/>
        <v>0</v>
      </c>
      <c r="H34" s="23"/>
    </row>
    <row r="35" spans="2:8" ht="15.75" thickBot="1" x14ac:dyDescent="0.3">
      <c r="B35" s="60" t="s">
        <v>466</v>
      </c>
      <c r="C35" s="30" t="s">
        <v>220</v>
      </c>
      <c r="D35" s="24" t="s">
        <v>24</v>
      </c>
      <c r="E35" s="260">
        <v>8</v>
      </c>
      <c r="F35" s="263"/>
      <c r="G35" s="264">
        <f t="shared" si="1"/>
        <v>0</v>
      </c>
      <c r="H35" s="23"/>
    </row>
    <row r="36" spans="2:8" ht="15.75" thickBot="1" x14ac:dyDescent="0.3">
      <c r="B36" s="60" t="s">
        <v>468</v>
      </c>
      <c r="C36" s="30" t="s">
        <v>1071</v>
      </c>
      <c r="D36" s="24" t="s">
        <v>24</v>
      </c>
      <c r="E36" s="260">
        <v>4</v>
      </c>
      <c r="F36" s="263"/>
      <c r="G36" s="264">
        <f t="shared" si="1"/>
        <v>0</v>
      </c>
      <c r="H36" s="23"/>
    </row>
    <row r="37" spans="2:8" ht="15.75" thickBot="1" x14ac:dyDescent="0.3">
      <c r="B37" s="60" t="s">
        <v>470</v>
      </c>
      <c r="C37" s="30" t="s">
        <v>754</v>
      </c>
      <c r="D37" s="24" t="s">
        <v>24</v>
      </c>
      <c r="E37" s="260">
        <v>1</v>
      </c>
      <c r="F37" s="263"/>
      <c r="G37" s="264">
        <f t="shared" si="1"/>
        <v>0</v>
      </c>
      <c r="H37" s="23"/>
    </row>
    <row r="38" spans="2:8" ht="15.75" thickBot="1" x14ac:dyDescent="0.3">
      <c r="B38" s="60" t="s">
        <v>472</v>
      </c>
      <c r="C38" s="30" t="s">
        <v>1072</v>
      </c>
      <c r="D38" s="24" t="s">
        <v>24</v>
      </c>
      <c r="E38" s="260">
        <v>1</v>
      </c>
      <c r="F38" s="263"/>
      <c r="G38" s="264">
        <f t="shared" si="1"/>
        <v>0</v>
      </c>
      <c r="H38" s="23"/>
    </row>
    <row r="39" spans="2:8" ht="15.75" thickBot="1" x14ac:dyDescent="0.3">
      <c r="B39" s="60" t="s">
        <v>474</v>
      </c>
      <c r="C39" s="30" t="s">
        <v>1073</v>
      </c>
      <c r="D39" s="24" t="s">
        <v>11</v>
      </c>
      <c r="E39" s="260">
        <v>1</v>
      </c>
      <c r="F39" s="263"/>
      <c r="G39" s="264">
        <f t="shared" si="1"/>
        <v>0</v>
      </c>
      <c r="H39" s="23"/>
    </row>
    <row r="40" spans="2:8" ht="15.75" thickBot="1" x14ac:dyDescent="0.3">
      <c r="B40" s="64" t="s">
        <v>476</v>
      </c>
      <c r="C40" s="30" t="s">
        <v>1074</v>
      </c>
      <c r="D40" s="24" t="s">
        <v>24</v>
      </c>
      <c r="E40" s="260">
        <v>4</v>
      </c>
      <c r="F40" s="264"/>
      <c r="G40" s="264">
        <f t="shared" si="1"/>
        <v>0</v>
      </c>
      <c r="H40" s="23"/>
    </row>
    <row r="41" spans="2:8" ht="15.75" thickBot="1" x14ac:dyDescent="0.3">
      <c r="B41" s="64" t="s">
        <v>478</v>
      </c>
      <c r="C41" s="30" t="s">
        <v>1075</v>
      </c>
      <c r="D41" s="24" t="s">
        <v>24</v>
      </c>
      <c r="E41" s="260">
        <v>1</v>
      </c>
      <c r="F41" s="264"/>
      <c r="G41" s="264">
        <f t="shared" si="1"/>
        <v>0</v>
      </c>
      <c r="H41" s="23"/>
    </row>
    <row r="42" spans="2:8" ht="15.75" thickBot="1" x14ac:dyDescent="0.3">
      <c r="B42" s="52"/>
      <c r="C42" s="53" t="s">
        <v>1076</v>
      </c>
      <c r="D42" s="53"/>
      <c r="E42" s="269"/>
      <c r="F42" s="270"/>
      <c r="G42" s="271"/>
      <c r="H42" s="23"/>
    </row>
    <row r="43" spans="2:8" ht="15.75" thickBot="1" x14ac:dyDescent="0.3">
      <c r="B43" s="58" t="s">
        <v>260</v>
      </c>
      <c r="C43" s="55" t="s">
        <v>1077</v>
      </c>
      <c r="D43" s="65"/>
      <c r="E43" s="277"/>
      <c r="F43" s="297"/>
      <c r="G43" s="296">
        <f>SUBTOTAL(9,G44:G53)</f>
        <v>0</v>
      </c>
      <c r="H43" s="23"/>
    </row>
    <row r="44" spans="2:8" ht="23.25" thickBot="1" x14ac:dyDescent="0.3">
      <c r="B44" s="60" t="s">
        <v>262</v>
      </c>
      <c r="C44" s="30" t="s">
        <v>1078</v>
      </c>
      <c r="D44" s="24" t="s">
        <v>11</v>
      </c>
      <c r="E44" s="260">
        <v>1</v>
      </c>
      <c r="F44" s="263"/>
      <c r="G44" s="264">
        <f>E44*F44</f>
        <v>0</v>
      </c>
      <c r="H44" s="23"/>
    </row>
    <row r="45" spans="2:8" ht="15.75" thickBot="1" x14ac:dyDescent="0.3">
      <c r="B45" s="60" t="s">
        <v>1079</v>
      </c>
      <c r="C45" s="30" t="s">
        <v>1080</v>
      </c>
      <c r="D45" s="24" t="s">
        <v>11</v>
      </c>
      <c r="E45" s="260">
        <v>1</v>
      </c>
      <c r="F45" s="263"/>
      <c r="G45" s="264">
        <f t="shared" ref="G45:G53" si="2">E45*F45</f>
        <v>0</v>
      </c>
      <c r="H45" s="23"/>
    </row>
    <row r="46" spans="2:8" ht="15.75" thickBot="1" x14ac:dyDescent="0.3">
      <c r="B46" s="60" t="s">
        <v>1081</v>
      </c>
      <c r="C46" s="30" t="s">
        <v>1082</v>
      </c>
      <c r="D46" s="24" t="s">
        <v>11</v>
      </c>
      <c r="E46" s="260">
        <v>1</v>
      </c>
      <c r="F46" s="263"/>
      <c r="G46" s="264">
        <f t="shared" si="2"/>
        <v>0</v>
      </c>
      <c r="H46" s="23"/>
    </row>
    <row r="47" spans="2:8" ht="23.25" thickBot="1" x14ac:dyDescent="0.3">
      <c r="B47" s="60" t="s">
        <v>1083</v>
      </c>
      <c r="C47" s="30" t="s">
        <v>1084</v>
      </c>
      <c r="D47" s="24" t="s">
        <v>11</v>
      </c>
      <c r="E47" s="260">
        <v>1</v>
      </c>
      <c r="F47" s="263"/>
      <c r="G47" s="264">
        <f t="shared" si="2"/>
        <v>0</v>
      </c>
      <c r="H47" s="23"/>
    </row>
    <row r="48" spans="2:8" ht="15.75" thickBot="1" x14ac:dyDescent="0.3">
      <c r="B48" s="60" t="s">
        <v>1085</v>
      </c>
      <c r="C48" s="30" t="s">
        <v>1086</v>
      </c>
      <c r="D48" s="24" t="s">
        <v>11</v>
      </c>
      <c r="E48" s="260">
        <v>1</v>
      </c>
      <c r="F48" s="263"/>
      <c r="G48" s="264">
        <f t="shared" si="2"/>
        <v>0</v>
      </c>
      <c r="H48" s="23"/>
    </row>
    <row r="49" spans="2:8" ht="23.25" thickBot="1" x14ac:dyDescent="0.3">
      <c r="B49" s="60" t="s">
        <v>1087</v>
      </c>
      <c r="C49" s="30" t="s">
        <v>1088</v>
      </c>
      <c r="D49" s="24" t="s">
        <v>11</v>
      </c>
      <c r="E49" s="260">
        <v>1</v>
      </c>
      <c r="F49" s="263"/>
      <c r="G49" s="264">
        <f t="shared" si="2"/>
        <v>0</v>
      </c>
      <c r="H49" s="23"/>
    </row>
    <row r="50" spans="2:8" ht="23.25" thickBot="1" x14ac:dyDescent="0.3">
      <c r="B50" s="60" t="s">
        <v>1089</v>
      </c>
      <c r="C50" s="30" t="s">
        <v>1090</v>
      </c>
      <c r="D50" s="24" t="s">
        <v>11</v>
      </c>
      <c r="E50" s="260">
        <v>1</v>
      </c>
      <c r="F50" s="263"/>
      <c r="G50" s="264">
        <f t="shared" si="2"/>
        <v>0</v>
      </c>
      <c r="H50" s="23"/>
    </row>
    <row r="51" spans="2:8" ht="15.75" thickBot="1" x14ac:dyDescent="0.3">
      <c r="B51" s="60" t="s">
        <v>1091</v>
      </c>
      <c r="C51" s="30" t="s">
        <v>1092</v>
      </c>
      <c r="D51" s="24" t="s">
        <v>11</v>
      </c>
      <c r="E51" s="260">
        <v>1</v>
      </c>
      <c r="F51" s="263"/>
      <c r="G51" s="264">
        <f t="shared" si="2"/>
        <v>0</v>
      </c>
      <c r="H51" s="23"/>
    </row>
    <row r="52" spans="2:8" ht="23.25" thickBot="1" x14ac:dyDescent="0.3">
      <c r="B52" s="64" t="s">
        <v>1093</v>
      </c>
      <c r="C52" s="30" t="s">
        <v>1094</v>
      </c>
      <c r="D52" s="24" t="s">
        <v>11</v>
      </c>
      <c r="E52" s="260">
        <v>1</v>
      </c>
      <c r="F52" s="264"/>
      <c r="G52" s="264">
        <f t="shared" si="2"/>
        <v>0</v>
      </c>
      <c r="H52" s="23"/>
    </row>
    <row r="53" spans="2:8" ht="15.75" thickBot="1" x14ac:dyDescent="0.3">
      <c r="B53" s="64" t="s">
        <v>1091</v>
      </c>
      <c r="C53" s="30" t="s">
        <v>1095</v>
      </c>
      <c r="D53" s="24" t="s">
        <v>24</v>
      </c>
      <c r="E53" s="260">
        <v>6</v>
      </c>
      <c r="F53" s="264"/>
      <c r="G53" s="264">
        <f t="shared" si="2"/>
        <v>0</v>
      </c>
      <c r="H53" s="23"/>
    </row>
    <row r="54" spans="2:8" ht="15.75" thickBot="1" x14ac:dyDescent="0.3">
      <c r="B54" s="72"/>
      <c r="C54" s="53" t="s">
        <v>1096</v>
      </c>
      <c r="D54" s="53"/>
      <c r="E54" s="269"/>
      <c r="F54" s="270"/>
      <c r="G54" s="271"/>
      <c r="H54" s="23"/>
    </row>
    <row r="55" spans="2:8" ht="15.75" thickBot="1" x14ac:dyDescent="0.3">
      <c r="B55" s="31" t="s">
        <v>107</v>
      </c>
      <c r="C55" s="55" t="s">
        <v>1096</v>
      </c>
      <c r="D55" s="56"/>
      <c r="E55" s="272"/>
      <c r="F55" s="273"/>
      <c r="G55" s="274">
        <f>SUBTOTAL(9,G56)</f>
        <v>0</v>
      </c>
      <c r="H55" s="23"/>
    </row>
    <row r="56" spans="2:8" ht="15.75" thickBot="1" x14ac:dyDescent="0.3">
      <c r="B56" s="60" t="s">
        <v>305</v>
      </c>
      <c r="C56" s="30" t="s">
        <v>1096</v>
      </c>
      <c r="D56" s="24" t="s">
        <v>11</v>
      </c>
      <c r="E56" s="260">
        <v>1</v>
      </c>
      <c r="F56" s="263"/>
      <c r="G56" s="264">
        <f>E56*F56</f>
        <v>0</v>
      </c>
      <c r="H56" s="23"/>
    </row>
    <row r="57" spans="2:8" ht="15.75" thickBot="1" x14ac:dyDescent="0.3">
      <c r="B57" s="52"/>
      <c r="C57" s="53" t="s">
        <v>793</v>
      </c>
      <c r="D57" s="53"/>
      <c r="E57" s="269"/>
      <c r="F57" s="270"/>
      <c r="G57" s="271"/>
      <c r="H57" s="23"/>
    </row>
    <row r="58" spans="2:8" ht="15.75" thickBot="1" x14ac:dyDescent="0.3">
      <c r="B58" s="58" t="s">
        <v>116</v>
      </c>
      <c r="C58" s="55" t="s">
        <v>793</v>
      </c>
      <c r="D58" s="56"/>
      <c r="E58" s="272"/>
      <c r="F58" s="273"/>
      <c r="G58" s="274">
        <f>SUBTOTAL(9,G59)</f>
        <v>0</v>
      </c>
      <c r="H58" s="23"/>
    </row>
    <row r="59" spans="2:8" ht="23.25" thickBot="1" x14ac:dyDescent="0.3">
      <c r="B59" s="60" t="s">
        <v>309</v>
      </c>
      <c r="C59" s="49" t="s">
        <v>1097</v>
      </c>
      <c r="D59" s="50" t="s">
        <v>11</v>
      </c>
      <c r="E59" s="287">
        <v>1</v>
      </c>
      <c r="F59" s="265"/>
      <c r="G59" s="265">
        <f>E59*F59</f>
        <v>0</v>
      </c>
      <c r="H59" s="23"/>
    </row>
    <row r="60" spans="2:8" ht="15.75" thickBot="1" x14ac:dyDescent="0.3">
      <c r="B60" s="52"/>
      <c r="C60" s="53" t="s">
        <v>310</v>
      </c>
      <c r="D60" s="53"/>
      <c r="E60" s="269"/>
      <c r="F60" s="270"/>
      <c r="G60" s="271"/>
      <c r="H60" s="23"/>
    </row>
    <row r="61" spans="2:8" ht="15.75" thickBot="1" x14ac:dyDescent="0.3">
      <c r="B61" s="58" t="s">
        <v>166</v>
      </c>
      <c r="C61" s="55" t="s">
        <v>310</v>
      </c>
      <c r="D61" s="56"/>
      <c r="E61" s="272"/>
      <c r="F61" s="273"/>
      <c r="G61" s="274">
        <f>SUBTOTAL(9,G62)</f>
        <v>0</v>
      </c>
      <c r="H61" s="23"/>
    </row>
    <row r="62" spans="2:8" ht="45.75" thickBot="1" x14ac:dyDescent="0.3">
      <c r="B62" s="60" t="s">
        <v>312</v>
      </c>
      <c r="C62" s="49" t="s">
        <v>1098</v>
      </c>
      <c r="D62" s="50" t="s">
        <v>11</v>
      </c>
      <c r="E62" s="287">
        <v>1</v>
      </c>
      <c r="F62" s="265"/>
      <c r="G62" s="265">
        <f>E62*F62</f>
        <v>0</v>
      </c>
      <c r="H62" s="23"/>
    </row>
    <row r="63" spans="2:8" ht="15.75" x14ac:dyDescent="0.25">
      <c r="C63" s="365" t="s">
        <v>1269</v>
      </c>
      <c r="D63" s="366"/>
      <c r="E63" s="366"/>
      <c r="F63" s="367"/>
      <c r="G63" s="349">
        <f>+SUBTOTAL(9,G7:G62)</f>
        <v>0</v>
      </c>
      <c r="H63" s="23"/>
    </row>
    <row r="64" spans="2:8" ht="15.75" x14ac:dyDescent="0.25">
      <c r="C64" s="362" t="s">
        <v>1270</v>
      </c>
      <c r="D64" s="363"/>
      <c r="E64" s="363"/>
      <c r="F64" s="364"/>
      <c r="G64" s="350">
        <f>G63*0.1</f>
        <v>0</v>
      </c>
      <c r="H64" s="23"/>
    </row>
    <row r="65" spans="2:8" ht="15.75" x14ac:dyDescent="0.25">
      <c r="C65" s="362" t="s">
        <v>1271</v>
      </c>
      <c r="D65" s="363"/>
      <c r="E65" s="363"/>
      <c r="F65" s="364"/>
      <c r="G65" s="350">
        <f>G63*0.05</f>
        <v>0</v>
      </c>
      <c r="H65" s="23"/>
    </row>
    <row r="66" spans="2:8" ht="16.5" thickBot="1" x14ac:dyDescent="0.3">
      <c r="C66" s="359" t="s">
        <v>1272</v>
      </c>
      <c r="D66" s="360"/>
      <c r="E66" s="360"/>
      <c r="F66" s="361"/>
      <c r="G66" s="351">
        <f>SUM(G63:G65)</f>
        <v>0</v>
      </c>
      <c r="H66" s="23"/>
    </row>
    <row r="67" spans="2:8" x14ac:dyDescent="0.25">
      <c r="D67"/>
      <c r="E67"/>
      <c r="F67"/>
      <c r="G67"/>
    </row>
    <row r="68" spans="2:8" ht="15.75" thickBot="1" x14ac:dyDescent="0.3">
      <c r="D68"/>
      <c r="E68"/>
      <c r="F68"/>
      <c r="G68"/>
    </row>
    <row r="69" spans="2:8" ht="15.75" thickBot="1" x14ac:dyDescent="0.3">
      <c r="B69" s="79"/>
      <c r="C69" s="80" t="s">
        <v>506</v>
      </c>
      <c r="D69" s="80"/>
      <c r="E69" s="290"/>
      <c r="F69" s="291"/>
      <c r="G69" s="292"/>
      <c r="H69" s="23"/>
    </row>
    <row r="70" spans="2:8" ht="15.75" thickBot="1" x14ac:dyDescent="0.3">
      <c r="B70" s="58" t="s">
        <v>168</v>
      </c>
      <c r="C70" s="55" t="s">
        <v>507</v>
      </c>
      <c r="D70" s="59"/>
      <c r="E70" s="293"/>
      <c r="F70" s="294"/>
      <c r="G70" s="296">
        <f>SUBTOTAL(9,G71:G102)</f>
        <v>0</v>
      </c>
      <c r="H70" s="23"/>
    </row>
    <row r="71" spans="2:8" ht="15.75" thickBot="1" x14ac:dyDescent="0.3">
      <c r="B71" s="58" t="s">
        <v>316</v>
      </c>
      <c r="C71" s="55" t="s">
        <v>1099</v>
      </c>
      <c r="D71" s="59"/>
      <c r="E71" s="293"/>
      <c r="F71" s="294"/>
      <c r="G71" s="296"/>
      <c r="H71" s="23"/>
    </row>
    <row r="72" spans="2:8" ht="23.25" thickBot="1" x14ac:dyDescent="0.3">
      <c r="B72" s="64" t="s">
        <v>318</v>
      </c>
      <c r="C72" s="30" t="s">
        <v>1100</v>
      </c>
      <c r="D72" s="24" t="s">
        <v>24</v>
      </c>
      <c r="E72" s="261">
        <v>1</v>
      </c>
      <c r="F72" s="265"/>
      <c r="G72" s="295">
        <f>E72*F72</f>
        <v>0</v>
      </c>
      <c r="H72" s="23"/>
    </row>
    <row r="73" spans="2:8" ht="15.75" thickBot="1" x14ac:dyDescent="0.3">
      <c r="B73" s="64" t="s">
        <v>339</v>
      </c>
      <c r="C73" s="30" t="s">
        <v>1101</v>
      </c>
      <c r="D73" s="24" t="s">
        <v>1102</v>
      </c>
      <c r="E73" s="261">
        <v>1650</v>
      </c>
      <c r="F73" s="265"/>
      <c r="G73" s="295">
        <f>E73*F73</f>
        <v>0</v>
      </c>
      <c r="H73" s="23"/>
    </row>
    <row r="74" spans="2:8" ht="15.75" thickBot="1" x14ac:dyDescent="0.3">
      <c r="B74" s="58" t="s">
        <v>553</v>
      </c>
      <c r="C74" s="55" t="s">
        <v>512</v>
      </c>
      <c r="D74" s="65"/>
      <c r="E74" s="277"/>
      <c r="F74" s="297"/>
      <c r="G74" s="296"/>
      <c r="H74" s="23"/>
    </row>
    <row r="75" spans="2:8" ht="15.75" thickBot="1" x14ac:dyDescent="0.3">
      <c r="B75" s="128" t="s">
        <v>554</v>
      </c>
      <c r="C75" s="130" t="s">
        <v>1103</v>
      </c>
      <c r="D75" s="142"/>
      <c r="E75" s="309"/>
      <c r="F75" s="310"/>
      <c r="G75" s="311"/>
      <c r="H75" s="23"/>
    </row>
    <row r="76" spans="2:8" ht="15.75" thickBot="1" x14ac:dyDescent="0.3">
      <c r="B76" s="60" t="s">
        <v>554</v>
      </c>
      <c r="C76" s="49" t="s">
        <v>587</v>
      </c>
      <c r="D76" s="50" t="s">
        <v>68</v>
      </c>
      <c r="E76" s="259">
        <v>2.5</v>
      </c>
      <c r="F76" s="263"/>
      <c r="G76" s="263">
        <f>E76*F76</f>
        <v>0</v>
      </c>
      <c r="H76" s="23"/>
    </row>
    <row r="77" spans="2:8" ht="15.75" thickBot="1" x14ac:dyDescent="0.3">
      <c r="B77" s="60" t="s">
        <v>556</v>
      </c>
      <c r="C77" s="49" t="s">
        <v>588</v>
      </c>
      <c r="D77" s="50" t="s">
        <v>68</v>
      </c>
      <c r="E77" s="259">
        <v>3.4</v>
      </c>
      <c r="F77" s="263"/>
      <c r="G77" s="263">
        <f t="shared" ref="G77:G92" si="3">E77*F77</f>
        <v>0</v>
      </c>
      <c r="H77" s="23"/>
    </row>
    <row r="78" spans="2:8" ht="15.75" thickBot="1" x14ac:dyDescent="0.3">
      <c r="B78" s="60" t="s">
        <v>1018</v>
      </c>
      <c r="C78" s="49" t="s">
        <v>1104</v>
      </c>
      <c r="D78" s="50" t="s">
        <v>68</v>
      </c>
      <c r="E78" s="259">
        <v>0.3</v>
      </c>
      <c r="F78" s="263"/>
      <c r="G78" s="263">
        <f t="shared" si="3"/>
        <v>0</v>
      </c>
      <c r="H78" s="23"/>
    </row>
    <row r="79" spans="2:8" ht="15.75" thickBot="1" x14ac:dyDescent="0.3">
      <c r="B79" s="60" t="s">
        <v>1019</v>
      </c>
      <c r="C79" s="49" t="s">
        <v>1105</v>
      </c>
      <c r="D79" s="50" t="s">
        <v>68</v>
      </c>
      <c r="E79" s="259">
        <v>420</v>
      </c>
      <c r="F79" s="263"/>
      <c r="G79" s="263">
        <f t="shared" si="3"/>
        <v>0</v>
      </c>
      <c r="H79" s="23"/>
    </row>
    <row r="80" spans="2:8" ht="23.25" thickBot="1" x14ac:dyDescent="0.3">
      <c r="B80" s="60" t="s">
        <v>1020</v>
      </c>
      <c r="C80" s="30" t="s">
        <v>589</v>
      </c>
      <c r="D80" s="24" t="s">
        <v>24</v>
      </c>
      <c r="E80" s="260">
        <v>1</v>
      </c>
      <c r="F80" s="264"/>
      <c r="G80" s="263">
        <f t="shared" si="3"/>
        <v>0</v>
      </c>
      <c r="H80" s="23"/>
    </row>
    <row r="81" spans="2:8" ht="23.25" thickBot="1" x14ac:dyDescent="0.3">
      <c r="B81" s="60" t="s">
        <v>1021</v>
      </c>
      <c r="C81" s="30" t="s">
        <v>1106</v>
      </c>
      <c r="D81" s="24" t="s">
        <v>24</v>
      </c>
      <c r="E81" s="260">
        <v>4</v>
      </c>
      <c r="F81" s="263"/>
      <c r="G81" s="263">
        <f t="shared" si="3"/>
        <v>0</v>
      </c>
      <c r="H81" s="23"/>
    </row>
    <row r="82" spans="2:8" ht="15.75" thickBot="1" x14ac:dyDescent="0.3">
      <c r="B82" s="60" t="s">
        <v>1022</v>
      </c>
      <c r="C82" s="30" t="s">
        <v>594</v>
      </c>
      <c r="D82" s="24" t="s">
        <v>24</v>
      </c>
      <c r="E82" s="260">
        <v>2</v>
      </c>
      <c r="F82" s="263"/>
      <c r="G82" s="263">
        <f t="shared" si="3"/>
        <v>0</v>
      </c>
      <c r="H82" s="23"/>
    </row>
    <row r="83" spans="2:8" ht="15.75" thickBot="1" x14ac:dyDescent="0.3">
      <c r="B83" s="60" t="s">
        <v>1023</v>
      </c>
      <c r="C83" s="30" t="s">
        <v>353</v>
      </c>
      <c r="D83" s="24" t="s">
        <v>24</v>
      </c>
      <c r="E83" s="260">
        <v>24</v>
      </c>
      <c r="F83" s="263"/>
      <c r="G83" s="263">
        <f t="shared" si="3"/>
        <v>0</v>
      </c>
      <c r="H83" s="23"/>
    </row>
    <row r="84" spans="2:8" ht="15.75" thickBot="1" x14ac:dyDescent="0.3">
      <c r="B84" s="60" t="s">
        <v>1024</v>
      </c>
      <c r="C84" s="30" t="s">
        <v>1107</v>
      </c>
      <c r="D84" s="24" t="s">
        <v>24</v>
      </c>
      <c r="E84" s="260">
        <v>1</v>
      </c>
      <c r="F84" s="263"/>
      <c r="G84" s="263">
        <f t="shared" si="3"/>
        <v>0</v>
      </c>
      <c r="H84" s="23"/>
    </row>
    <row r="85" spans="2:8" ht="15.75" thickBot="1" x14ac:dyDescent="0.3">
      <c r="B85" s="60" t="s">
        <v>1025</v>
      </c>
      <c r="C85" s="30" t="s">
        <v>597</v>
      </c>
      <c r="D85" s="24" t="s">
        <v>24</v>
      </c>
      <c r="E85" s="260">
        <v>1</v>
      </c>
      <c r="F85" s="263"/>
      <c r="G85" s="263">
        <f t="shared" si="3"/>
        <v>0</v>
      </c>
      <c r="H85" s="23"/>
    </row>
    <row r="86" spans="2:8" ht="15.75" thickBot="1" x14ac:dyDescent="0.3">
      <c r="B86" s="60" t="s">
        <v>1026</v>
      </c>
      <c r="C86" s="30" t="s">
        <v>598</v>
      </c>
      <c r="D86" s="24" t="s">
        <v>24</v>
      </c>
      <c r="E86" s="260">
        <v>2</v>
      </c>
      <c r="F86" s="263"/>
      <c r="G86" s="263">
        <f t="shared" si="3"/>
        <v>0</v>
      </c>
      <c r="H86" s="23"/>
    </row>
    <row r="87" spans="2:8" ht="15.75" thickBot="1" x14ac:dyDescent="0.3">
      <c r="B87" s="60" t="s">
        <v>1027</v>
      </c>
      <c r="C87" s="30" t="s">
        <v>324</v>
      </c>
      <c r="D87" s="24" t="s">
        <v>24</v>
      </c>
      <c r="E87" s="260">
        <v>1</v>
      </c>
      <c r="F87" s="263"/>
      <c r="G87" s="263">
        <f t="shared" si="3"/>
        <v>0</v>
      </c>
      <c r="H87" s="23"/>
    </row>
    <row r="88" spans="2:8" ht="15.75" thickBot="1" x14ac:dyDescent="0.3">
      <c r="B88" s="60" t="s">
        <v>1028</v>
      </c>
      <c r="C88" s="30" t="s">
        <v>351</v>
      </c>
      <c r="D88" s="24" t="s">
        <v>24</v>
      </c>
      <c r="E88" s="260">
        <v>8</v>
      </c>
      <c r="F88" s="263"/>
      <c r="G88" s="263">
        <f t="shared" si="3"/>
        <v>0</v>
      </c>
      <c r="H88" s="23"/>
    </row>
    <row r="89" spans="2:8" ht="15.75" thickBot="1" x14ac:dyDescent="0.3">
      <c r="B89" s="60" t="s">
        <v>1029</v>
      </c>
      <c r="C89" s="30" t="s">
        <v>1108</v>
      </c>
      <c r="D89" s="24" t="s">
        <v>24</v>
      </c>
      <c r="E89" s="260">
        <v>2</v>
      </c>
      <c r="F89" s="263"/>
      <c r="G89" s="263">
        <f t="shared" si="3"/>
        <v>0</v>
      </c>
      <c r="H89" s="23"/>
    </row>
    <row r="90" spans="2:8" ht="15.75" thickBot="1" x14ac:dyDescent="0.3">
      <c r="B90" s="64" t="s">
        <v>1030</v>
      </c>
      <c r="C90" s="30" t="s">
        <v>1109</v>
      </c>
      <c r="D90" s="24" t="s">
        <v>24</v>
      </c>
      <c r="E90" s="260">
        <v>4</v>
      </c>
      <c r="F90" s="264"/>
      <c r="G90" s="263">
        <f t="shared" si="3"/>
        <v>0</v>
      </c>
      <c r="H90" s="23"/>
    </row>
    <row r="91" spans="2:8" ht="15.75" thickBot="1" x14ac:dyDescent="0.3">
      <c r="B91" s="64" t="s">
        <v>1031</v>
      </c>
      <c r="C91" s="30" t="s">
        <v>1110</v>
      </c>
      <c r="D91" s="24" t="s">
        <v>24</v>
      </c>
      <c r="E91" s="260">
        <v>1</v>
      </c>
      <c r="F91" s="264"/>
      <c r="G91" s="263">
        <f t="shared" si="3"/>
        <v>0</v>
      </c>
      <c r="H91" s="23"/>
    </row>
    <row r="92" spans="2:8" ht="15.75" thickBot="1" x14ac:dyDescent="0.3">
      <c r="B92" s="60" t="s">
        <v>1032</v>
      </c>
      <c r="C92" s="30" t="s">
        <v>843</v>
      </c>
      <c r="D92" s="24" t="s">
        <v>24</v>
      </c>
      <c r="E92" s="260">
        <v>1</v>
      </c>
      <c r="F92" s="263"/>
      <c r="G92" s="263">
        <f t="shared" si="3"/>
        <v>0</v>
      </c>
      <c r="H92" s="23"/>
    </row>
    <row r="93" spans="2:8" ht="15.75" thickBot="1" x14ac:dyDescent="0.3">
      <c r="B93" s="58" t="s">
        <v>558</v>
      </c>
      <c r="C93" s="55" t="s">
        <v>1111</v>
      </c>
      <c r="D93" s="65"/>
      <c r="E93" s="277"/>
      <c r="F93" s="297"/>
      <c r="G93" s="296"/>
      <c r="H93" s="23"/>
    </row>
    <row r="94" spans="2:8" ht="23.25" thickBot="1" x14ac:dyDescent="0.3">
      <c r="B94" s="60" t="s">
        <v>560</v>
      </c>
      <c r="C94" s="30" t="s">
        <v>1112</v>
      </c>
      <c r="D94" s="24" t="s">
        <v>11</v>
      </c>
      <c r="E94" s="260">
        <v>1</v>
      </c>
      <c r="F94" s="263"/>
      <c r="G94" s="264">
        <f>E94*F94</f>
        <v>0</v>
      </c>
      <c r="H94" s="23"/>
    </row>
    <row r="95" spans="2:8" ht="23.25" thickBot="1" x14ac:dyDescent="0.3">
      <c r="B95" s="60" t="s">
        <v>562</v>
      </c>
      <c r="C95" s="30" t="s">
        <v>1113</v>
      </c>
      <c r="D95" s="24" t="s">
        <v>11</v>
      </c>
      <c r="E95" s="260">
        <v>1</v>
      </c>
      <c r="F95" s="263"/>
      <c r="G95" s="264">
        <f t="shared" ref="G95:G102" si="4">E95*F95</f>
        <v>0</v>
      </c>
      <c r="H95" s="23"/>
    </row>
    <row r="96" spans="2:8" ht="15.75" thickBot="1" x14ac:dyDescent="0.3">
      <c r="B96" s="60" t="s">
        <v>564</v>
      </c>
      <c r="C96" s="30" t="s">
        <v>1114</v>
      </c>
      <c r="D96" s="24" t="s">
        <v>11</v>
      </c>
      <c r="E96" s="260">
        <v>1</v>
      </c>
      <c r="F96" s="263"/>
      <c r="G96" s="264">
        <f t="shared" si="4"/>
        <v>0</v>
      </c>
      <c r="H96" s="23"/>
    </row>
    <row r="97" spans="2:8" ht="15.75" thickBot="1" x14ac:dyDescent="0.3">
      <c r="B97" s="60" t="s">
        <v>1115</v>
      </c>
      <c r="C97" s="30" t="s">
        <v>1116</v>
      </c>
      <c r="D97" s="24" t="s">
        <v>11</v>
      </c>
      <c r="E97" s="260">
        <v>1</v>
      </c>
      <c r="F97" s="263"/>
      <c r="G97" s="264">
        <f t="shared" si="4"/>
        <v>0</v>
      </c>
      <c r="H97" s="23"/>
    </row>
    <row r="98" spans="2:8" ht="23.25" thickBot="1" x14ac:dyDescent="0.3">
      <c r="B98" s="60" t="s">
        <v>1117</v>
      </c>
      <c r="C98" s="30" t="s">
        <v>1118</v>
      </c>
      <c r="D98" s="24" t="s">
        <v>11</v>
      </c>
      <c r="E98" s="260">
        <v>1</v>
      </c>
      <c r="F98" s="263"/>
      <c r="G98" s="264">
        <f t="shared" si="4"/>
        <v>0</v>
      </c>
      <c r="H98" s="23"/>
    </row>
    <row r="99" spans="2:8" ht="15.75" thickBot="1" x14ac:dyDescent="0.3">
      <c r="B99" s="60" t="s">
        <v>1119</v>
      </c>
      <c r="C99" s="30" t="s">
        <v>1120</v>
      </c>
      <c r="D99" s="24" t="s">
        <v>11</v>
      </c>
      <c r="E99" s="260">
        <v>1</v>
      </c>
      <c r="F99" s="263"/>
      <c r="G99" s="264">
        <f t="shared" si="4"/>
        <v>0</v>
      </c>
      <c r="H99" s="23"/>
    </row>
    <row r="100" spans="2:8" ht="23.25" thickBot="1" x14ac:dyDescent="0.3">
      <c r="B100" s="60" t="s">
        <v>1121</v>
      </c>
      <c r="C100" s="30" t="s">
        <v>1122</v>
      </c>
      <c r="D100" s="24" t="s">
        <v>11</v>
      </c>
      <c r="E100" s="260">
        <v>1</v>
      </c>
      <c r="F100" s="263"/>
      <c r="G100" s="264">
        <f t="shared" si="4"/>
        <v>0</v>
      </c>
      <c r="H100" s="23"/>
    </row>
    <row r="101" spans="2:8" ht="34.5" thickBot="1" x14ac:dyDescent="0.3">
      <c r="B101" s="60" t="s">
        <v>1123</v>
      </c>
      <c r="C101" s="30" t="s">
        <v>1124</v>
      </c>
      <c r="D101" s="24" t="s">
        <v>11</v>
      </c>
      <c r="E101" s="260">
        <v>1</v>
      </c>
      <c r="F101" s="263"/>
      <c r="G101" s="264">
        <f t="shared" si="4"/>
        <v>0</v>
      </c>
      <c r="H101" s="23"/>
    </row>
    <row r="102" spans="2:8" ht="15.75" thickBot="1" x14ac:dyDescent="0.3">
      <c r="B102" s="60" t="s">
        <v>1125</v>
      </c>
      <c r="C102" s="30" t="s">
        <v>1126</v>
      </c>
      <c r="D102" s="24" t="s">
        <v>11</v>
      </c>
      <c r="E102" s="260">
        <v>1</v>
      </c>
      <c r="F102" s="263"/>
      <c r="G102" s="264">
        <f t="shared" si="4"/>
        <v>0</v>
      </c>
      <c r="H102" s="23"/>
    </row>
    <row r="103" spans="2:8" ht="16.5" thickBot="1" x14ac:dyDescent="0.3">
      <c r="C103" s="339" t="s">
        <v>1269</v>
      </c>
      <c r="D103" s="340"/>
      <c r="E103" s="340"/>
      <c r="F103" s="340"/>
      <c r="G103" s="337">
        <f>SUBTOTAL(9,G70:G102)</f>
        <v>0</v>
      </c>
    </row>
    <row r="104" spans="2:8" ht="16.5" thickBot="1" x14ac:dyDescent="0.3">
      <c r="C104" s="339" t="s">
        <v>1273</v>
      </c>
      <c r="D104" s="340"/>
      <c r="E104" s="340"/>
      <c r="F104" s="340"/>
      <c r="G104" s="337">
        <f>G103</f>
        <v>0</v>
      </c>
    </row>
    <row r="105" spans="2:8" ht="16.5" thickBot="1" x14ac:dyDescent="0.3">
      <c r="C105" s="322"/>
      <c r="D105" s="322"/>
      <c r="E105" s="323"/>
      <c r="F105" s="324"/>
      <c r="G105" s="325"/>
    </row>
    <row r="106" spans="2:8" ht="15.75" x14ac:dyDescent="0.25">
      <c r="C106" s="365" t="s">
        <v>1274</v>
      </c>
      <c r="D106" s="366"/>
      <c r="E106" s="366"/>
      <c r="F106" s="367"/>
      <c r="G106" s="352">
        <f>G104+G66</f>
        <v>0</v>
      </c>
    </row>
    <row r="107" spans="2:8" ht="15.75" x14ac:dyDescent="0.25">
      <c r="C107" s="362" t="s">
        <v>1275</v>
      </c>
      <c r="D107" s="363"/>
      <c r="E107" s="363"/>
      <c r="F107" s="364"/>
      <c r="G107" s="353">
        <f>0.18*G106</f>
        <v>0</v>
      </c>
    </row>
    <row r="108" spans="2:8" ht="15.75" x14ac:dyDescent="0.25">
      <c r="C108" s="362" t="s">
        <v>1276</v>
      </c>
      <c r="D108" s="363"/>
      <c r="E108" s="363"/>
      <c r="F108" s="364"/>
      <c r="G108" s="353">
        <f>SUM(G106:G107)</f>
        <v>0</v>
      </c>
    </row>
  </sheetData>
  <mergeCells count="16">
    <mergeCell ref="C106:F106"/>
    <mergeCell ref="C107:F107"/>
    <mergeCell ref="C108:F108"/>
    <mergeCell ref="C63:F63"/>
    <mergeCell ref="C64:F64"/>
    <mergeCell ref="C65:F65"/>
    <mergeCell ref="C66:F66"/>
    <mergeCell ref="C103:F103"/>
    <mergeCell ref="C104:F104"/>
    <mergeCell ref="B3:G3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79"/>
  <sheetViews>
    <sheetView showGridLines="0" workbookViewId="0">
      <selection activeCell="I5" sqref="I5"/>
    </sheetView>
  </sheetViews>
  <sheetFormatPr baseColWidth="10" defaultRowHeight="15" x14ac:dyDescent="0.25"/>
  <cols>
    <col min="3" max="3" width="8.42578125" customWidth="1"/>
    <col min="4" max="4" width="51.28515625" customWidth="1"/>
    <col min="5" max="5" width="6.140625" customWidth="1"/>
    <col min="6" max="6" width="7" style="251" bestFit="1" customWidth="1"/>
    <col min="7" max="7" width="9.42578125" style="152" customWidth="1"/>
    <col min="8" max="8" width="19.28515625" style="152" customWidth="1"/>
  </cols>
  <sheetData>
    <row r="3" spans="3:9" ht="15.75" thickBot="1" x14ac:dyDescent="0.3"/>
    <row r="4" spans="3:9" ht="15.75" thickBot="1" x14ac:dyDescent="0.3">
      <c r="C4" s="32" t="s">
        <v>1173</v>
      </c>
      <c r="D4" s="33"/>
      <c r="E4" s="33"/>
      <c r="F4" s="33"/>
      <c r="G4" s="33"/>
      <c r="H4" s="34"/>
      <c r="I4" s="23"/>
    </row>
    <row r="5" spans="3:9" x14ac:dyDescent="0.25">
      <c r="C5" s="35" t="s">
        <v>1</v>
      </c>
      <c r="D5" s="36" t="s">
        <v>2</v>
      </c>
      <c r="E5" s="36" t="s">
        <v>3</v>
      </c>
      <c r="F5" s="144" t="s">
        <v>4</v>
      </c>
      <c r="G5" s="153" t="s">
        <v>170</v>
      </c>
      <c r="H5" s="153" t="s">
        <v>171</v>
      </c>
      <c r="I5" s="23"/>
    </row>
    <row r="6" spans="3:9" x14ac:dyDescent="0.25">
      <c r="C6" s="37"/>
      <c r="D6" s="38"/>
      <c r="E6" s="38"/>
      <c r="F6" s="145"/>
      <c r="G6" s="154"/>
      <c r="H6" s="154"/>
      <c r="I6" s="23"/>
    </row>
    <row r="7" spans="3:9" ht="15.75" thickBot="1" x14ac:dyDescent="0.3">
      <c r="C7" s="39"/>
      <c r="D7" s="40"/>
      <c r="E7" s="40"/>
      <c r="F7" s="146"/>
      <c r="G7" s="155"/>
      <c r="H7" s="155"/>
      <c r="I7" s="23"/>
    </row>
    <row r="8" spans="3:9" ht="15.75" thickBot="1" x14ac:dyDescent="0.3">
      <c r="C8" s="171" t="s">
        <v>44</v>
      </c>
      <c r="D8" s="101"/>
      <c r="E8" s="101"/>
      <c r="F8" s="101"/>
      <c r="G8" s="101"/>
      <c r="H8" s="172"/>
      <c r="I8" s="23"/>
    </row>
    <row r="9" spans="3:9" ht="15.75" thickBot="1" x14ac:dyDescent="0.3">
      <c r="C9" s="31" t="s">
        <v>7</v>
      </c>
      <c r="D9" s="55" t="s">
        <v>44</v>
      </c>
      <c r="E9" s="56"/>
      <c r="F9" s="272"/>
      <c r="G9" s="157"/>
      <c r="H9" s="166">
        <f>SUBTOTAL(9,H10:H16)</f>
        <v>0</v>
      </c>
      <c r="I9" s="23"/>
    </row>
    <row r="10" spans="3:9" ht="15.75" thickBot="1" x14ac:dyDescent="0.3">
      <c r="C10" s="57" t="s">
        <v>173</v>
      </c>
      <c r="D10" s="30" t="s">
        <v>1127</v>
      </c>
      <c r="E10" s="26" t="s">
        <v>40</v>
      </c>
      <c r="F10" s="260">
        <v>4.4000000000000004</v>
      </c>
      <c r="G10" s="173"/>
      <c r="H10" s="174">
        <f>F10*G10</f>
        <v>0</v>
      </c>
      <c r="I10" s="23"/>
    </row>
    <row r="11" spans="3:9" ht="15.75" thickBot="1" x14ac:dyDescent="0.3">
      <c r="C11" s="57" t="s">
        <v>174</v>
      </c>
      <c r="D11" s="30" t="s">
        <v>1128</v>
      </c>
      <c r="E11" s="26" t="s">
        <v>40</v>
      </c>
      <c r="F11" s="260">
        <v>5.76</v>
      </c>
      <c r="G11" s="173"/>
      <c r="H11" s="174">
        <f t="shared" ref="H11:H15" si="0">F11*G11</f>
        <v>0</v>
      </c>
      <c r="I11" s="23"/>
    </row>
    <row r="12" spans="3:9" ht="15.75" thickBot="1" x14ac:dyDescent="0.3">
      <c r="C12" s="57" t="s">
        <v>176</v>
      </c>
      <c r="D12" s="30" t="s">
        <v>673</v>
      </c>
      <c r="E12" s="26" t="s">
        <v>40</v>
      </c>
      <c r="F12" s="260">
        <v>4.6900000000000004</v>
      </c>
      <c r="G12" s="173"/>
      <c r="H12" s="174">
        <f t="shared" si="0"/>
        <v>0</v>
      </c>
      <c r="I12" s="23"/>
    </row>
    <row r="13" spans="3:9" ht="23.25" thickBot="1" x14ac:dyDescent="0.3">
      <c r="C13" s="57" t="s">
        <v>177</v>
      </c>
      <c r="D13" s="30" t="s">
        <v>1129</v>
      </c>
      <c r="E13" s="26" t="s">
        <v>40</v>
      </c>
      <c r="F13" s="260">
        <v>2.09</v>
      </c>
      <c r="G13" s="173"/>
      <c r="H13" s="174">
        <f t="shared" si="0"/>
        <v>0</v>
      </c>
      <c r="I13" s="23"/>
    </row>
    <row r="14" spans="3:9" ht="15.75" thickBot="1" x14ac:dyDescent="0.3">
      <c r="C14" s="57" t="s">
        <v>178</v>
      </c>
      <c r="D14" s="30" t="s">
        <v>674</v>
      </c>
      <c r="E14" s="26" t="s">
        <v>40</v>
      </c>
      <c r="F14" s="260">
        <v>4.6900000000000004</v>
      </c>
      <c r="G14" s="173"/>
      <c r="H14" s="174">
        <f t="shared" si="0"/>
        <v>0</v>
      </c>
      <c r="I14" s="23"/>
    </row>
    <row r="15" spans="3:9" ht="15.75" thickBot="1" x14ac:dyDescent="0.3">
      <c r="C15" s="57" t="s">
        <v>179</v>
      </c>
      <c r="D15" s="30" t="s">
        <v>1130</v>
      </c>
      <c r="E15" s="26" t="s">
        <v>40</v>
      </c>
      <c r="F15" s="260">
        <v>9.3800000000000008</v>
      </c>
      <c r="G15" s="173"/>
      <c r="H15" s="174">
        <f t="shared" si="0"/>
        <v>0</v>
      </c>
      <c r="I15" s="23"/>
    </row>
    <row r="16" spans="3:9" ht="15.75" thickBot="1" x14ac:dyDescent="0.3">
      <c r="C16" s="57" t="s">
        <v>180</v>
      </c>
      <c r="D16" s="30" t="s">
        <v>1131</v>
      </c>
      <c r="E16" s="26" t="s">
        <v>52</v>
      </c>
      <c r="F16" s="260">
        <v>3.52</v>
      </c>
      <c r="G16" s="173"/>
      <c r="H16" s="174">
        <f>F16*G16</f>
        <v>0</v>
      </c>
      <c r="I16" s="23"/>
    </row>
    <row r="17" spans="3:9" ht="15.75" thickBot="1" x14ac:dyDescent="0.3">
      <c r="C17" s="31" t="s">
        <v>12</v>
      </c>
      <c r="D17" s="55" t="s">
        <v>676</v>
      </c>
      <c r="E17" s="56"/>
      <c r="F17" s="272"/>
      <c r="G17" s="157"/>
      <c r="H17" s="166">
        <f>SUBTOTAL(9,H18:H33)</f>
        <v>0</v>
      </c>
      <c r="I17" s="23"/>
    </row>
    <row r="18" spans="3:9" ht="23.25" thickBot="1" x14ac:dyDescent="0.3">
      <c r="C18" s="57" t="s">
        <v>677</v>
      </c>
      <c r="D18" s="30" t="s">
        <v>1132</v>
      </c>
      <c r="E18" s="26" t="s">
        <v>52</v>
      </c>
      <c r="F18" s="260">
        <v>3.22</v>
      </c>
      <c r="G18" s="158"/>
      <c r="H18" s="167">
        <f>F18*G18</f>
        <v>0</v>
      </c>
      <c r="I18" s="23"/>
    </row>
    <row r="19" spans="3:9" ht="15.75" thickBot="1" x14ac:dyDescent="0.3">
      <c r="C19" s="57" t="s">
        <v>685</v>
      </c>
      <c r="D19" s="30" t="s">
        <v>682</v>
      </c>
      <c r="E19" s="26" t="s">
        <v>52</v>
      </c>
      <c r="F19" s="260">
        <v>9.1</v>
      </c>
      <c r="G19" s="158"/>
      <c r="H19" s="167">
        <f t="shared" ref="H19:H33" si="1">F19*G19</f>
        <v>0</v>
      </c>
      <c r="I19" s="23"/>
    </row>
    <row r="20" spans="3:9" ht="15.75" thickBot="1" x14ac:dyDescent="0.3">
      <c r="C20" s="57" t="s">
        <v>691</v>
      </c>
      <c r="D20" s="30" t="s">
        <v>60</v>
      </c>
      <c r="E20" s="26" t="s">
        <v>61</v>
      </c>
      <c r="F20" s="260">
        <v>470.7</v>
      </c>
      <c r="G20" s="175"/>
      <c r="H20" s="167">
        <f t="shared" si="1"/>
        <v>0</v>
      </c>
      <c r="I20" s="23"/>
    </row>
    <row r="21" spans="3:9" ht="15.75" thickBot="1" x14ac:dyDescent="0.3">
      <c r="C21" s="57" t="s">
        <v>698</v>
      </c>
      <c r="D21" s="30" t="s">
        <v>63</v>
      </c>
      <c r="E21" s="26" t="s">
        <v>52</v>
      </c>
      <c r="F21" s="260">
        <v>9.1</v>
      </c>
      <c r="G21" s="158"/>
      <c r="H21" s="167">
        <f t="shared" si="1"/>
        <v>0</v>
      </c>
      <c r="I21" s="23"/>
    </row>
    <row r="22" spans="3:9" ht="15.75" thickBot="1" x14ac:dyDescent="0.3">
      <c r="C22" s="57" t="s">
        <v>704</v>
      </c>
      <c r="D22" s="127" t="s">
        <v>1133</v>
      </c>
      <c r="E22" s="26" t="s">
        <v>11</v>
      </c>
      <c r="F22" s="260">
        <v>1</v>
      </c>
      <c r="G22" s="158"/>
      <c r="H22" s="167">
        <f t="shared" si="1"/>
        <v>0</v>
      </c>
      <c r="I22" s="23"/>
    </row>
    <row r="23" spans="3:9" ht="15.75" thickBot="1" x14ac:dyDescent="0.3">
      <c r="C23" s="57" t="s">
        <v>710</v>
      </c>
      <c r="D23" s="30" t="s">
        <v>680</v>
      </c>
      <c r="E23" s="26" t="s">
        <v>40</v>
      </c>
      <c r="F23" s="260">
        <v>2.91</v>
      </c>
      <c r="G23" s="158"/>
      <c r="H23" s="167">
        <f t="shared" si="1"/>
        <v>0</v>
      </c>
      <c r="I23" s="23"/>
    </row>
    <row r="24" spans="3:9" ht="15.75" thickBot="1" x14ac:dyDescent="0.3">
      <c r="C24" s="57" t="s">
        <v>719</v>
      </c>
      <c r="D24" s="30" t="s">
        <v>616</v>
      </c>
      <c r="E24" s="26" t="s">
        <v>40</v>
      </c>
      <c r="F24" s="260">
        <v>1.27</v>
      </c>
      <c r="G24" s="158"/>
      <c r="H24" s="167">
        <f t="shared" si="1"/>
        <v>0</v>
      </c>
      <c r="I24" s="23"/>
    </row>
    <row r="25" spans="3:9" ht="15.75" thickBot="1" x14ac:dyDescent="0.3">
      <c r="C25" s="57" t="s">
        <v>725</v>
      </c>
      <c r="D25" s="30" t="s">
        <v>1134</v>
      </c>
      <c r="E25" s="26" t="s">
        <v>40</v>
      </c>
      <c r="F25" s="260">
        <v>0.82</v>
      </c>
      <c r="G25" s="167"/>
      <c r="H25" s="167">
        <f t="shared" si="1"/>
        <v>0</v>
      </c>
      <c r="I25" s="23"/>
    </row>
    <row r="26" spans="3:9" ht="15.75" thickBot="1" x14ac:dyDescent="0.3">
      <c r="C26" s="57" t="s">
        <v>1135</v>
      </c>
      <c r="D26" s="30" t="s">
        <v>1136</v>
      </c>
      <c r="E26" s="26" t="s">
        <v>52</v>
      </c>
      <c r="F26" s="260">
        <v>32.880000000000003</v>
      </c>
      <c r="G26" s="158"/>
      <c r="H26" s="167">
        <f t="shared" si="1"/>
        <v>0</v>
      </c>
      <c r="I26" s="23"/>
    </row>
    <row r="27" spans="3:9" ht="15.75" thickBot="1" x14ac:dyDescent="0.3">
      <c r="C27" s="57" t="s">
        <v>1137</v>
      </c>
      <c r="D27" s="30" t="s">
        <v>60</v>
      </c>
      <c r="E27" s="26" t="s">
        <v>61</v>
      </c>
      <c r="F27" s="260">
        <v>300.36</v>
      </c>
      <c r="G27" s="175"/>
      <c r="H27" s="167">
        <f t="shared" si="1"/>
        <v>0</v>
      </c>
      <c r="I27" s="23"/>
    </row>
    <row r="28" spans="3:9" ht="15.75" thickBot="1" x14ac:dyDescent="0.3">
      <c r="C28" s="57" t="s">
        <v>1138</v>
      </c>
      <c r="D28" s="30" t="s">
        <v>1139</v>
      </c>
      <c r="E28" s="26" t="s">
        <v>52</v>
      </c>
      <c r="F28" s="260">
        <v>27.34</v>
      </c>
      <c r="G28" s="158"/>
      <c r="H28" s="167">
        <f t="shared" si="1"/>
        <v>0</v>
      </c>
      <c r="I28" s="23"/>
    </row>
    <row r="29" spans="3:9" ht="15.75" thickBot="1" x14ac:dyDescent="0.3">
      <c r="C29" s="57" t="s">
        <v>1140</v>
      </c>
      <c r="D29" s="30" t="s">
        <v>1141</v>
      </c>
      <c r="E29" s="26" t="s">
        <v>52</v>
      </c>
      <c r="F29" s="260">
        <v>24</v>
      </c>
      <c r="G29" s="167"/>
      <c r="H29" s="167">
        <f t="shared" si="1"/>
        <v>0</v>
      </c>
      <c r="I29" s="23"/>
    </row>
    <row r="30" spans="3:9" ht="15.75" thickBot="1" x14ac:dyDescent="0.3">
      <c r="C30" s="57" t="s">
        <v>1142</v>
      </c>
      <c r="D30" s="30" t="s">
        <v>1143</v>
      </c>
      <c r="E30" s="26" t="s">
        <v>52</v>
      </c>
      <c r="F30" s="260">
        <v>24</v>
      </c>
      <c r="G30" s="167"/>
      <c r="H30" s="167">
        <f t="shared" si="1"/>
        <v>0</v>
      </c>
      <c r="I30" s="23"/>
    </row>
    <row r="31" spans="3:9" ht="15.75" thickBot="1" x14ac:dyDescent="0.3">
      <c r="C31" s="57" t="s">
        <v>1144</v>
      </c>
      <c r="D31" s="30" t="s">
        <v>1145</v>
      </c>
      <c r="E31" s="26" t="s">
        <v>52</v>
      </c>
      <c r="F31" s="260">
        <v>77</v>
      </c>
      <c r="G31" s="167"/>
      <c r="H31" s="167">
        <f t="shared" si="1"/>
        <v>0</v>
      </c>
      <c r="I31" s="23"/>
    </row>
    <row r="32" spans="3:9" ht="15.75" thickBot="1" x14ac:dyDescent="0.3">
      <c r="C32" s="57" t="s">
        <v>1146</v>
      </c>
      <c r="D32" s="30" t="s">
        <v>1147</v>
      </c>
      <c r="E32" s="26" t="s">
        <v>52</v>
      </c>
      <c r="F32" s="260">
        <v>77</v>
      </c>
      <c r="G32" s="167"/>
      <c r="H32" s="167">
        <f t="shared" si="1"/>
        <v>0</v>
      </c>
      <c r="I32" s="23"/>
    </row>
    <row r="33" spans="3:9" ht="23.25" thickBot="1" x14ac:dyDescent="0.3">
      <c r="C33" s="57" t="s">
        <v>1148</v>
      </c>
      <c r="D33" s="30" t="s">
        <v>1149</v>
      </c>
      <c r="E33" s="26" t="s">
        <v>40</v>
      </c>
      <c r="F33" s="260">
        <v>1.84</v>
      </c>
      <c r="G33" s="158"/>
      <c r="H33" s="167">
        <f t="shared" si="1"/>
        <v>0</v>
      </c>
      <c r="I33" s="23"/>
    </row>
    <row r="34" spans="3:9" ht="15.75" thickBot="1" x14ac:dyDescent="0.3">
      <c r="C34" s="79"/>
      <c r="D34" s="81"/>
      <c r="E34" s="81"/>
      <c r="F34" s="81"/>
      <c r="G34" s="81"/>
      <c r="H34" s="312"/>
      <c r="I34" s="23"/>
    </row>
    <row r="35" spans="3:9" ht="15.75" thickBot="1" x14ac:dyDescent="0.3">
      <c r="C35" s="31" t="s">
        <v>43</v>
      </c>
      <c r="D35" s="55" t="s">
        <v>676</v>
      </c>
      <c r="E35" s="56"/>
      <c r="F35" s="272"/>
      <c r="G35" s="157"/>
      <c r="H35" s="166">
        <f>SUBTOTAL(9,H36:H42)</f>
        <v>0</v>
      </c>
      <c r="I35" s="23"/>
    </row>
    <row r="36" spans="3:9" ht="15.75" thickBot="1" x14ac:dyDescent="0.3">
      <c r="C36" s="64" t="s">
        <v>185</v>
      </c>
      <c r="D36" s="30" t="s">
        <v>1150</v>
      </c>
      <c r="E36" s="24" t="s">
        <v>61</v>
      </c>
      <c r="F36" s="260">
        <v>540.9</v>
      </c>
      <c r="G36" s="167"/>
      <c r="H36" s="167">
        <f>F36*G36</f>
        <v>0</v>
      </c>
      <c r="I36" s="23"/>
    </row>
    <row r="37" spans="3:9" ht="15.75" thickBot="1" x14ac:dyDescent="0.3">
      <c r="C37" s="64" t="s">
        <v>207</v>
      </c>
      <c r="D37" s="30" t="s">
        <v>1151</v>
      </c>
      <c r="E37" s="24" t="s">
        <v>61</v>
      </c>
      <c r="F37" s="260">
        <v>540.9</v>
      </c>
      <c r="G37" s="167"/>
      <c r="H37" s="167">
        <f t="shared" ref="H37:H42" si="2">F37*G37</f>
        <v>0</v>
      </c>
      <c r="I37" s="23"/>
    </row>
    <row r="38" spans="3:9" ht="15.75" thickBot="1" x14ac:dyDescent="0.3">
      <c r="C38" s="64" t="s">
        <v>229</v>
      </c>
      <c r="D38" s="30" t="s">
        <v>1152</v>
      </c>
      <c r="E38" s="24" t="s">
        <v>24</v>
      </c>
      <c r="F38" s="260">
        <v>4</v>
      </c>
      <c r="G38" s="167"/>
      <c r="H38" s="167">
        <f t="shared" si="2"/>
        <v>0</v>
      </c>
      <c r="I38" s="23"/>
    </row>
    <row r="39" spans="3:9" ht="15.75" thickBot="1" x14ac:dyDescent="0.3">
      <c r="C39" s="64" t="s">
        <v>247</v>
      </c>
      <c r="D39" s="30" t="s">
        <v>1153</v>
      </c>
      <c r="E39" s="24" t="s">
        <v>61</v>
      </c>
      <c r="F39" s="260">
        <v>1019.9</v>
      </c>
      <c r="G39" s="167"/>
      <c r="H39" s="167">
        <f t="shared" si="2"/>
        <v>0</v>
      </c>
      <c r="I39" s="23"/>
    </row>
    <row r="40" spans="3:9" ht="15.75" thickBot="1" x14ac:dyDescent="0.3">
      <c r="C40" s="64" t="s">
        <v>450</v>
      </c>
      <c r="D40" s="30" t="s">
        <v>1154</v>
      </c>
      <c r="E40" s="24" t="s">
        <v>61</v>
      </c>
      <c r="F40" s="260">
        <v>605.9</v>
      </c>
      <c r="G40" s="167"/>
      <c r="H40" s="167">
        <f t="shared" si="2"/>
        <v>0</v>
      </c>
      <c r="I40" s="23"/>
    </row>
    <row r="41" spans="3:9" ht="15.75" thickBot="1" x14ac:dyDescent="0.3">
      <c r="C41" s="64" t="s">
        <v>452</v>
      </c>
      <c r="D41" s="30" t="s">
        <v>1155</v>
      </c>
      <c r="E41" s="24" t="s">
        <v>61</v>
      </c>
      <c r="F41" s="260">
        <v>196.58</v>
      </c>
      <c r="G41" s="167"/>
      <c r="H41" s="167">
        <f t="shared" si="2"/>
        <v>0</v>
      </c>
      <c r="I41" s="23"/>
    </row>
    <row r="42" spans="3:9" ht="15.75" thickBot="1" x14ac:dyDescent="0.3">
      <c r="C42" s="64" t="s">
        <v>454</v>
      </c>
      <c r="D42" s="30" t="s">
        <v>1156</v>
      </c>
      <c r="E42" s="24" t="s">
        <v>61</v>
      </c>
      <c r="F42" s="260">
        <v>196.58</v>
      </c>
      <c r="G42" s="167"/>
      <c r="H42" s="167">
        <f t="shared" si="2"/>
        <v>0</v>
      </c>
      <c r="I42" s="23"/>
    </row>
    <row r="43" spans="3:9" ht="15.75" thickBot="1" x14ac:dyDescent="0.3">
      <c r="C43" s="79"/>
      <c r="D43" s="81"/>
      <c r="E43" s="81"/>
      <c r="F43" s="81"/>
      <c r="G43" s="81"/>
      <c r="H43" s="312"/>
      <c r="I43" s="23"/>
    </row>
    <row r="44" spans="3:9" ht="15.75" thickBot="1" x14ac:dyDescent="0.3">
      <c r="C44" s="58" t="s">
        <v>71</v>
      </c>
      <c r="D44" s="55" t="s">
        <v>621</v>
      </c>
      <c r="E44" s="59"/>
      <c r="F44" s="275"/>
      <c r="G44" s="159"/>
      <c r="H44" s="166">
        <f>SUBTOTAL(9,H45:H48)</f>
        <v>0</v>
      </c>
      <c r="I44" s="23"/>
    </row>
    <row r="45" spans="3:9" ht="15.75" thickBot="1" x14ac:dyDescent="0.3">
      <c r="C45" s="64" t="s">
        <v>262</v>
      </c>
      <c r="D45" s="30" t="s">
        <v>1157</v>
      </c>
      <c r="E45" s="24" t="s">
        <v>11</v>
      </c>
      <c r="F45" s="260">
        <v>1</v>
      </c>
      <c r="G45" s="167"/>
      <c r="H45" s="167">
        <f>F45*G45</f>
        <v>0</v>
      </c>
      <c r="I45" s="23"/>
    </row>
    <row r="46" spans="3:9" ht="15.75" thickBot="1" x14ac:dyDescent="0.3">
      <c r="C46" s="64" t="s">
        <v>1079</v>
      </c>
      <c r="D46" s="30" t="s">
        <v>1158</v>
      </c>
      <c r="E46" s="24" t="s">
        <v>11</v>
      </c>
      <c r="F46" s="260">
        <v>1</v>
      </c>
      <c r="G46" s="167"/>
      <c r="H46" s="167">
        <f t="shared" ref="H46:H48" si="3">F46*G46</f>
        <v>0</v>
      </c>
      <c r="I46" s="23"/>
    </row>
    <row r="47" spans="3:9" ht="15.75" thickBot="1" x14ac:dyDescent="0.3">
      <c r="C47" s="64" t="s">
        <v>1081</v>
      </c>
      <c r="D47" s="30" t="s">
        <v>1159</v>
      </c>
      <c r="E47" s="24" t="s">
        <v>11</v>
      </c>
      <c r="F47" s="260">
        <v>1</v>
      </c>
      <c r="G47" s="167"/>
      <c r="H47" s="167">
        <f t="shared" si="3"/>
        <v>0</v>
      </c>
      <c r="I47" s="23"/>
    </row>
    <row r="48" spans="3:9" ht="15.75" thickBot="1" x14ac:dyDescent="0.3">
      <c r="C48" s="64" t="s">
        <v>1083</v>
      </c>
      <c r="D48" s="30" t="s">
        <v>1160</v>
      </c>
      <c r="E48" s="24" t="s">
        <v>11</v>
      </c>
      <c r="F48" s="260">
        <v>1</v>
      </c>
      <c r="G48" s="167"/>
      <c r="H48" s="167">
        <f t="shared" si="3"/>
        <v>0</v>
      </c>
      <c r="I48" s="23"/>
    </row>
    <row r="49" spans="3:9" ht="15.75" thickBot="1" x14ac:dyDescent="0.3">
      <c r="C49" s="52"/>
      <c r="D49" s="53" t="s">
        <v>793</v>
      </c>
      <c r="E49" s="54"/>
      <c r="F49" s="269"/>
      <c r="G49" s="156"/>
      <c r="H49" s="165"/>
      <c r="I49" s="23"/>
    </row>
    <row r="50" spans="3:9" ht="15.75" thickBot="1" x14ac:dyDescent="0.3">
      <c r="C50" s="58" t="s">
        <v>107</v>
      </c>
      <c r="D50" s="55" t="s">
        <v>793</v>
      </c>
      <c r="E50" s="56"/>
      <c r="F50" s="272"/>
      <c r="G50" s="157"/>
      <c r="H50" s="166">
        <f>SUBTOTAL(9,H51)</f>
        <v>0</v>
      </c>
      <c r="I50" s="23"/>
    </row>
    <row r="51" spans="3:9" ht="15.75" thickBot="1" x14ac:dyDescent="0.3">
      <c r="C51" s="60" t="s">
        <v>305</v>
      </c>
      <c r="D51" s="49" t="s">
        <v>1161</v>
      </c>
      <c r="E51" s="50" t="s">
        <v>11</v>
      </c>
      <c r="F51" s="287">
        <v>1</v>
      </c>
      <c r="G51" s="167"/>
      <c r="H51" s="167">
        <f>F51*G51</f>
        <v>0</v>
      </c>
      <c r="I51" s="23"/>
    </row>
    <row r="52" spans="3:9" ht="15.75" x14ac:dyDescent="0.25">
      <c r="D52" s="365" t="s">
        <v>1269</v>
      </c>
      <c r="E52" s="366"/>
      <c r="F52" s="366"/>
      <c r="G52" s="367"/>
      <c r="H52" s="349">
        <f>+SUBTOTAL(9,H9:H51)</f>
        <v>0</v>
      </c>
      <c r="I52" s="23"/>
    </row>
    <row r="53" spans="3:9" ht="15.75" x14ac:dyDescent="0.25">
      <c r="D53" s="362" t="s">
        <v>1270</v>
      </c>
      <c r="E53" s="363"/>
      <c r="F53" s="363"/>
      <c r="G53" s="364"/>
      <c r="H53" s="350">
        <f>H52*0.1</f>
        <v>0</v>
      </c>
      <c r="I53" s="23"/>
    </row>
    <row r="54" spans="3:9" ht="15.75" x14ac:dyDescent="0.25">
      <c r="D54" s="362" t="s">
        <v>1271</v>
      </c>
      <c r="E54" s="363"/>
      <c r="F54" s="363"/>
      <c r="G54" s="364"/>
      <c r="H54" s="350">
        <f>H52*0.05</f>
        <v>0</v>
      </c>
      <c r="I54" s="23"/>
    </row>
    <row r="55" spans="3:9" ht="16.5" thickBot="1" x14ac:dyDescent="0.3">
      <c r="D55" s="359" t="s">
        <v>1272</v>
      </c>
      <c r="E55" s="360"/>
      <c r="F55" s="360"/>
      <c r="G55" s="361"/>
      <c r="H55" s="351">
        <f>SUM(H52:H54)</f>
        <v>0</v>
      </c>
      <c r="I55" s="23"/>
    </row>
    <row r="56" spans="3:9" x14ac:dyDescent="0.25">
      <c r="F56"/>
      <c r="G56"/>
      <c r="H56"/>
      <c r="I56" s="23"/>
    </row>
    <row r="57" spans="3:9" ht="15.75" thickBot="1" x14ac:dyDescent="0.3">
      <c r="D57" s="314"/>
      <c r="E57" s="328"/>
      <c r="F57" s="329"/>
      <c r="G57" s="329"/>
      <c r="H57" s="329"/>
      <c r="I57" s="23"/>
    </row>
    <row r="58" spans="3:9" ht="15.75" thickBot="1" x14ac:dyDescent="0.3">
      <c r="C58" s="51"/>
      <c r="D58" s="53" t="s">
        <v>507</v>
      </c>
      <c r="E58" s="54"/>
      <c r="F58" s="269"/>
      <c r="G58" s="156"/>
      <c r="H58" s="165"/>
      <c r="I58" s="23"/>
    </row>
    <row r="59" spans="3:9" ht="15.75" thickBot="1" x14ac:dyDescent="0.3">
      <c r="C59" s="58" t="s">
        <v>116</v>
      </c>
      <c r="D59" s="55" t="s">
        <v>507</v>
      </c>
      <c r="E59" s="59"/>
      <c r="F59" s="293"/>
      <c r="G59" s="163"/>
      <c r="H59" s="169">
        <f>SUBTOTAL(9,H60:H67)</f>
        <v>0</v>
      </c>
      <c r="I59" s="23"/>
    </row>
    <row r="60" spans="3:9" ht="15.75" thickBot="1" x14ac:dyDescent="0.3">
      <c r="C60" s="60" t="s">
        <v>796</v>
      </c>
      <c r="D60" s="49" t="s">
        <v>1162</v>
      </c>
      <c r="E60" s="50" t="s">
        <v>24</v>
      </c>
      <c r="F60" s="260">
        <v>2</v>
      </c>
      <c r="G60" s="167"/>
      <c r="H60" s="167">
        <f>F60*G60</f>
        <v>0</v>
      </c>
      <c r="I60" s="23"/>
    </row>
    <row r="61" spans="3:9" ht="15.75" thickBot="1" x14ac:dyDescent="0.3">
      <c r="C61" s="60" t="s">
        <v>798</v>
      </c>
      <c r="D61" s="49" t="s">
        <v>1163</v>
      </c>
      <c r="E61" s="50" t="s">
        <v>24</v>
      </c>
      <c r="F61" s="260">
        <v>2</v>
      </c>
      <c r="G61" s="167"/>
      <c r="H61" s="167">
        <f t="shared" ref="H61:H67" si="4">F61*G61</f>
        <v>0</v>
      </c>
      <c r="I61" s="23"/>
    </row>
    <row r="62" spans="3:9" ht="15.75" thickBot="1" x14ac:dyDescent="0.3">
      <c r="C62" s="60" t="s">
        <v>800</v>
      </c>
      <c r="D62" s="30" t="s">
        <v>1164</v>
      </c>
      <c r="E62" s="24" t="s">
        <v>61</v>
      </c>
      <c r="F62" s="260">
        <v>1019.9</v>
      </c>
      <c r="G62" s="167"/>
      <c r="H62" s="167">
        <f t="shared" si="4"/>
        <v>0</v>
      </c>
      <c r="I62" s="23"/>
    </row>
    <row r="63" spans="3:9" ht="15.75" thickBot="1" x14ac:dyDescent="0.3">
      <c r="C63" s="60" t="s">
        <v>801</v>
      </c>
      <c r="D63" s="30" t="s">
        <v>1165</v>
      </c>
      <c r="E63" s="24" t="s">
        <v>24</v>
      </c>
      <c r="F63" s="260">
        <v>605.9</v>
      </c>
      <c r="G63" s="167"/>
      <c r="H63" s="167">
        <f t="shared" si="4"/>
        <v>0</v>
      </c>
      <c r="I63" s="23"/>
    </row>
    <row r="64" spans="3:9" ht="15.75" thickBot="1" x14ac:dyDescent="0.3">
      <c r="C64" s="60" t="s">
        <v>802</v>
      </c>
      <c r="D64" s="49" t="s">
        <v>1166</v>
      </c>
      <c r="E64" s="50" t="s">
        <v>52</v>
      </c>
      <c r="F64" s="260">
        <v>4.3</v>
      </c>
      <c r="G64" s="167"/>
      <c r="H64" s="167">
        <f t="shared" si="4"/>
        <v>0</v>
      </c>
      <c r="I64" s="23"/>
    </row>
    <row r="65" spans="3:9" ht="15.75" thickBot="1" x14ac:dyDescent="0.3">
      <c r="C65" s="60" t="s">
        <v>804</v>
      </c>
      <c r="D65" s="49" t="s">
        <v>1167</v>
      </c>
      <c r="E65" s="50" t="s">
        <v>52</v>
      </c>
      <c r="F65" s="260">
        <v>4.3</v>
      </c>
      <c r="G65" s="167"/>
      <c r="H65" s="167">
        <f t="shared" si="4"/>
        <v>0</v>
      </c>
      <c r="I65" s="23"/>
    </row>
    <row r="66" spans="3:9" ht="23.25" thickBot="1" x14ac:dyDescent="0.3">
      <c r="C66" s="60" t="s">
        <v>805</v>
      </c>
      <c r="D66" s="49" t="s">
        <v>1168</v>
      </c>
      <c r="E66" s="50" t="s">
        <v>61</v>
      </c>
      <c r="F66" s="260">
        <v>332.32</v>
      </c>
      <c r="G66" s="167"/>
      <c r="H66" s="167">
        <f t="shared" si="4"/>
        <v>0</v>
      </c>
      <c r="I66" s="23"/>
    </row>
    <row r="67" spans="3:9" ht="23.25" thickBot="1" x14ac:dyDescent="0.3">
      <c r="C67" s="60" t="s">
        <v>806</v>
      </c>
      <c r="D67" s="49" t="s">
        <v>1174</v>
      </c>
      <c r="E67" s="50" t="s">
        <v>61</v>
      </c>
      <c r="F67" s="260">
        <v>398.4</v>
      </c>
      <c r="G67" s="167"/>
      <c r="H67" s="167">
        <f t="shared" si="4"/>
        <v>0</v>
      </c>
      <c r="I67" s="23"/>
    </row>
    <row r="68" spans="3:9" ht="15.75" thickBot="1" x14ac:dyDescent="0.3">
      <c r="C68" s="52"/>
      <c r="D68" s="53" t="s">
        <v>914</v>
      </c>
      <c r="E68" s="54"/>
      <c r="F68" s="269"/>
      <c r="G68" s="156"/>
      <c r="H68" s="165"/>
      <c r="I68" s="23"/>
    </row>
    <row r="69" spans="3:9" ht="15.75" thickBot="1" x14ac:dyDescent="0.3">
      <c r="C69" s="58" t="s">
        <v>166</v>
      </c>
      <c r="D69" s="55" t="s">
        <v>914</v>
      </c>
      <c r="E69" s="59"/>
      <c r="F69" s="275"/>
      <c r="G69" s="159"/>
      <c r="H69" s="166">
        <f>SUBTOTAL(9,H70:H73)</f>
        <v>0</v>
      </c>
      <c r="I69" s="23"/>
    </row>
    <row r="70" spans="3:9" ht="15.75" thickBot="1" x14ac:dyDescent="0.3">
      <c r="C70" s="60" t="s">
        <v>509</v>
      </c>
      <c r="D70" s="49" t="s">
        <v>1169</v>
      </c>
      <c r="E70" s="50" t="s">
        <v>11</v>
      </c>
      <c r="F70" s="260">
        <v>1</v>
      </c>
      <c r="G70" s="167"/>
      <c r="H70" s="167">
        <f>F70*G70</f>
        <v>0</v>
      </c>
      <c r="I70" s="23"/>
    </row>
    <row r="71" spans="3:9" ht="15.75" thickBot="1" x14ac:dyDescent="0.3">
      <c r="C71" s="60" t="s">
        <v>645</v>
      </c>
      <c r="D71" s="49" t="s">
        <v>1170</v>
      </c>
      <c r="E71" s="50" t="s">
        <v>11</v>
      </c>
      <c r="F71" s="260">
        <v>1</v>
      </c>
      <c r="G71" s="167"/>
      <c r="H71" s="167">
        <f t="shared" ref="H71:H73" si="5">F71*G71</f>
        <v>0</v>
      </c>
      <c r="I71" s="23"/>
    </row>
    <row r="72" spans="3:9" ht="15.75" thickBot="1" x14ac:dyDescent="0.3">
      <c r="C72" s="60" t="s">
        <v>647</v>
      </c>
      <c r="D72" s="49" t="s">
        <v>1171</v>
      </c>
      <c r="E72" s="50" t="s">
        <v>11</v>
      </c>
      <c r="F72" s="260">
        <v>1</v>
      </c>
      <c r="G72" s="167"/>
      <c r="H72" s="167">
        <f t="shared" si="5"/>
        <v>0</v>
      </c>
      <c r="I72" s="23"/>
    </row>
    <row r="73" spans="3:9" ht="23.25" thickBot="1" x14ac:dyDescent="0.3">
      <c r="C73" s="60" t="s">
        <v>649</v>
      </c>
      <c r="D73" s="49" t="s">
        <v>1172</v>
      </c>
      <c r="E73" s="50" t="s">
        <v>11</v>
      </c>
      <c r="F73" s="260">
        <v>1</v>
      </c>
      <c r="G73" s="167"/>
      <c r="H73" s="167">
        <f t="shared" si="5"/>
        <v>0</v>
      </c>
      <c r="I73" s="23"/>
    </row>
    <row r="74" spans="3:9" ht="16.5" thickBot="1" x14ac:dyDescent="0.3">
      <c r="D74" s="339" t="s">
        <v>1269</v>
      </c>
      <c r="E74" s="340"/>
      <c r="F74" s="340"/>
      <c r="G74" s="340"/>
      <c r="H74" s="337">
        <f>SUBTOTAL(9,H59:H73)</f>
        <v>0</v>
      </c>
    </row>
    <row r="75" spans="3:9" ht="16.5" thickBot="1" x14ac:dyDescent="0.3">
      <c r="D75" s="339" t="s">
        <v>1273</v>
      </c>
      <c r="E75" s="340"/>
      <c r="F75" s="340"/>
      <c r="G75" s="340"/>
      <c r="H75" s="337">
        <f>H74</f>
        <v>0</v>
      </c>
    </row>
    <row r="76" spans="3:9" ht="16.5" thickBot="1" x14ac:dyDescent="0.3">
      <c r="D76" s="322"/>
      <c r="E76" s="322"/>
      <c r="F76" s="323"/>
      <c r="G76" s="324"/>
      <c r="H76" s="325"/>
    </row>
    <row r="77" spans="3:9" ht="15.75" x14ac:dyDescent="0.25">
      <c r="D77" s="365" t="s">
        <v>1274</v>
      </c>
      <c r="E77" s="366"/>
      <c r="F77" s="366"/>
      <c r="G77" s="367"/>
      <c r="H77" s="352">
        <f>H75+H55</f>
        <v>0</v>
      </c>
    </row>
    <row r="78" spans="3:9" ht="15.75" x14ac:dyDescent="0.25">
      <c r="D78" s="362" t="s">
        <v>1275</v>
      </c>
      <c r="E78" s="363"/>
      <c r="F78" s="363"/>
      <c r="G78" s="364"/>
      <c r="H78" s="353">
        <f>0.18*H77</f>
        <v>0</v>
      </c>
    </row>
    <row r="79" spans="3:9" ht="15.75" x14ac:dyDescent="0.25">
      <c r="D79" s="362" t="s">
        <v>1276</v>
      </c>
      <c r="E79" s="363"/>
      <c r="F79" s="363"/>
      <c r="G79" s="364"/>
      <c r="H79" s="353">
        <f>SUM(H77:H78)</f>
        <v>0</v>
      </c>
    </row>
  </sheetData>
  <mergeCells count="17">
    <mergeCell ref="D55:G55"/>
    <mergeCell ref="D74:G74"/>
    <mergeCell ref="D75:G75"/>
    <mergeCell ref="D77:G77"/>
    <mergeCell ref="D78:G78"/>
    <mergeCell ref="D79:G79"/>
    <mergeCell ref="C8:H8"/>
    <mergeCell ref="D52:G52"/>
    <mergeCell ref="D53:G53"/>
    <mergeCell ref="D54:G54"/>
    <mergeCell ref="C4:H4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17"/>
  <sheetViews>
    <sheetView showGridLines="0" workbookViewId="0">
      <selection activeCell="J7" sqref="J7"/>
    </sheetView>
  </sheetViews>
  <sheetFormatPr baseColWidth="10" defaultRowHeight="15" x14ac:dyDescent="0.25"/>
  <cols>
    <col min="3" max="3" width="8.28515625" customWidth="1"/>
    <col min="4" max="4" width="51" customWidth="1"/>
    <col min="5" max="5" width="5.7109375" customWidth="1"/>
    <col min="6" max="6" width="12.42578125" style="143" customWidth="1"/>
    <col min="7" max="7" width="10" style="152" customWidth="1"/>
    <col min="8" max="8" width="14.85546875" style="152" customWidth="1"/>
  </cols>
  <sheetData>
    <row r="2" spans="3:9" ht="15.75" thickBot="1" x14ac:dyDescent="0.3"/>
    <row r="3" spans="3:9" ht="18" thickBot="1" x14ac:dyDescent="0.3">
      <c r="C3" s="178" t="s">
        <v>1260</v>
      </c>
      <c r="D3" s="179"/>
      <c r="E3" s="179"/>
      <c r="F3" s="179"/>
      <c r="G3" s="179"/>
      <c r="H3" s="180"/>
      <c r="I3" s="23"/>
    </row>
    <row r="4" spans="3:9" x14ac:dyDescent="0.25">
      <c r="C4" s="181" t="s">
        <v>1</v>
      </c>
      <c r="D4" s="182" t="s">
        <v>2</v>
      </c>
      <c r="E4" s="182" t="s">
        <v>3</v>
      </c>
      <c r="F4" s="212" t="s">
        <v>4</v>
      </c>
      <c r="G4" s="224" t="s">
        <v>170</v>
      </c>
      <c r="H4" s="224" t="s">
        <v>171</v>
      </c>
      <c r="I4" s="23"/>
    </row>
    <row r="5" spans="3:9" x14ac:dyDescent="0.25">
      <c r="C5" s="183"/>
      <c r="D5" s="184"/>
      <c r="E5" s="184"/>
      <c r="F5" s="213"/>
      <c r="G5" s="225"/>
      <c r="H5" s="225"/>
      <c r="I5" s="23"/>
    </row>
    <row r="6" spans="3:9" ht="15.75" thickBot="1" x14ac:dyDescent="0.3">
      <c r="C6" s="185"/>
      <c r="D6" s="186"/>
      <c r="E6" s="186"/>
      <c r="F6" s="214"/>
      <c r="G6" s="226"/>
      <c r="H6" s="226"/>
      <c r="I6" s="23"/>
    </row>
    <row r="7" spans="3:9" ht="15.75" thickBot="1" x14ac:dyDescent="0.3">
      <c r="C7" s="187"/>
      <c r="D7" s="188" t="s">
        <v>444</v>
      </c>
      <c r="E7" s="189"/>
      <c r="F7" s="215"/>
      <c r="G7" s="227"/>
      <c r="H7" s="228"/>
      <c r="I7" s="23"/>
    </row>
    <row r="8" spans="3:9" ht="15.75" thickBot="1" x14ac:dyDescent="0.3">
      <c r="C8" s="190" t="s">
        <v>7</v>
      </c>
      <c r="D8" s="191" t="s">
        <v>44</v>
      </c>
      <c r="E8" s="192"/>
      <c r="F8" s="216"/>
      <c r="G8" s="229"/>
      <c r="H8" s="230">
        <f>SUBTOTAL(9,H10:H17)</f>
        <v>0</v>
      </c>
      <c r="I8" s="23"/>
    </row>
    <row r="9" spans="3:9" ht="15.75" thickBot="1" x14ac:dyDescent="0.3">
      <c r="C9" s="190" t="s">
        <v>9</v>
      </c>
      <c r="D9" s="191" t="s">
        <v>442</v>
      </c>
      <c r="E9" s="192"/>
      <c r="F9" s="216"/>
      <c r="G9" s="229"/>
      <c r="H9" s="230"/>
      <c r="I9" s="23"/>
    </row>
    <row r="10" spans="3:9" ht="15.75" thickBot="1" x14ac:dyDescent="0.3">
      <c r="C10" s="193" t="s">
        <v>173</v>
      </c>
      <c r="D10" s="194" t="s">
        <v>46</v>
      </c>
      <c r="E10" s="195" t="s">
        <v>40</v>
      </c>
      <c r="F10" s="217">
        <v>32.25</v>
      </c>
      <c r="G10" s="231"/>
      <c r="H10" s="232">
        <f>F10*G10</f>
        <v>0</v>
      </c>
      <c r="I10" s="23"/>
    </row>
    <row r="11" spans="3:9" ht="15.75" thickBot="1" x14ac:dyDescent="0.3">
      <c r="C11" s="193" t="s">
        <v>174</v>
      </c>
      <c r="D11" s="194" t="s">
        <v>175</v>
      </c>
      <c r="E11" s="195" t="s">
        <v>52</v>
      </c>
      <c r="F11" s="217">
        <v>17.5</v>
      </c>
      <c r="G11" s="231"/>
      <c r="H11" s="232">
        <f t="shared" ref="H11:H17" si="0">F11*G11</f>
        <v>0</v>
      </c>
      <c r="I11" s="23"/>
    </row>
    <row r="12" spans="3:9" ht="15.75" thickBot="1" x14ac:dyDescent="0.3">
      <c r="C12" s="193" t="s">
        <v>176</v>
      </c>
      <c r="D12" s="194" t="s">
        <v>54</v>
      </c>
      <c r="E12" s="195" t="s">
        <v>52</v>
      </c>
      <c r="F12" s="217">
        <v>17.5</v>
      </c>
      <c r="G12" s="231"/>
      <c r="H12" s="232">
        <f t="shared" si="0"/>
        <v>0</v>
      </c>
      <c r="I12" s="23"/>
    </row>
    <row r="13" spans="3:9" ht="15.75" thickBot="1" x14ac:dyDescent="0.3">
      <c r="C13" s="193" t="s">
        <v>177</v>
      </c>
      <c r="D13" s="194" t="s">
        <v>56</v>
      </c>
      <c r="E13" s="195" t="s">
        <v>52</v>
      </c>
      <c r="F13" s="217">
        <v>33.130000000000003</v>
      </c>
      <c r="G13" s="231"/>
      <c r="H13" s="232">
        <f t="shared" si="0"/>
        <v>0</v>
      </c>
      <c r="I13" s="23"/>
    </row>
    <row r="14" spans="3:9" ht="15.75" thickBot="1" x14ac:dyDescent="0.3">
      <c r="C14" s="193" t="s">
        <v>178</v>
      </c>
      <c r="D14" s="194" t="s">
        <v>58</v>
      </c>
      <c r="E14" s="195" t="s">
        <v>40</v>
      </c>
      <c r="F14" s="217">
        <v>13.51</v>
      </c>
      <c r="G14" s="231"/>
      <c r="H14" s="232">
        <f t="shared" si="0"/>
        <v>0</v>
      </c>
      <c r="I14" s="23"/>
    </row>
    <row r="15" spans="3:9" ht="15.75" thickBot="1" x14ac:dyDescent="0.3">
      <c r="C15" s="193" t="s">
        <v>179</v>
      </c>
      <c r="D15" s="194" t="s">
        <v>60</v>
      </c>
      <c r="E15" s="195" t="s">
        <v>61</v>
      </c>
      <c r="F15" s="217">
        <v>1215.2</v>
      </c>
      <c r="G15" s="231"/>
      <c r="H15" s="232">
        <f t="shared" si="0"/>
        <v>0</v>
      </c>
      <c r="I15" s="23"/>
    </row>
    <row r="16" spans="3:9" ht="15.75" thickBot="1" x14ac:dyDescent="0.3">
      <c r="C16" s="193" t="s">
        <v>180</v>
      </c>
      <c r="D16" s="194" t="s">
        <v>63</v>
      </c>
      <c r="E16" s="195" t="s">
        <v>52</v>
      </c>
      <c r="F16" s="217">
        <v>17.5</v>
      </c>
      <c r="G16" s="231"/>
      <c r="H16" s="232">
        <f t="shared" si="0"/>
        <v>0</v>
      </c>
      <c r="I16" s="23"/>
    </row>
    <row r="17" spans="3:9" ht="15.75" thickBot="1" x14ac:dyDescent="0.3">
      <c r="C17" s="193" t="s">
        <v>181</v>
      </c>
      <c r="D17" s="194" t="s">
        <v>65</v>
      </c>
      <c r="E17" s="195" t="s">
        <v>40</v>
      </c>
      <c r="F17" s="217">
        <v>38.700000000000003</v>
      </c>
      <c r="G17" s="231"/>
      <c r="H17" s="232">
        <f t="shared" si="0"/>
        <v>0</v>
      </c>
      <c r="I17" s="23"/>
    </row>
    <row r="18" spans="3:9" ht="15.75" thickBot="1" x14ac:dyDescent="0.3">
      <c r="C18" s="187"/>
      <c r="D18" s="188" t="s">
        <v>444</v>
      </c>
      <c r="E18" s="189"/>
      <c r="F18" s="215"/>
      <c r="G18" s="227"/>
      <c r="H18" s="228"/>
      <c r="I18" s="23"/>
    </row>
    <row r="19" spans="3:9" ht="15.75" thickBot="1" x14ac:dyDescent="0.3">
      <c r="C19" s="196" t="s">
        <v>43</v>
      </c>
      <c r="D19" s="191" t="s">
        <v>72</v>
      </c>
      <c r="E19" s="197"/>
      <c r="F19" s="218"/>
      <c r="G19" s="233"/>
      <c r="H19" s="234">
        <f>SUBTOTAL(9,H21:H53)</f>
        <v>0</v>
      </c>
      <c r="I19" s="23"/>
    </row>
    <row r="20" spans="3:9" ht="15.75" thickBot="1" x14ac:dyDescent="0.3">
      <c r="C20" s="196" t="s">
        <v>183</v>
      </c>
      <c r="D20" s="191" t="s">
        <v>445</v>
      </c>
      <c r="E20" s="197"/>
      <c r="F20" s="218"/>
      <c r="G20" s="233"/>
      <c r="H20" s="234"/>
      <c r="I20" s="23"/>
    </row>
    <row r="21" spans="3:9" ht="15.75" thickBot="1" x14ac:dyDescent="0.3">
      <c r="C21" s="176" t="s">
        <v>185</v>
      </c>
      <c r="D21" s="198" t="s">
        <v>1175</v>
      </c>
      <c r="E21" s="199" t="s">
        <v>68</v>
      </c>
      <c r="F21" s="217">
        <v>30</v>
      </c>
      <c r="G21" s="231"/>
      <c r="H21" s="232">
        <f>+F21*G213</f>
        <v>0</v>
      </c>
      <c r="I21" s="23"/>
    </row>
    <row r="22" spans="3:9" ht="15.75" thickBot="1" x14ac:dyDescent="0.3">
      <c r="C22" s="176" t="s">
        <v>207</v>
      </c>
      <c r="D22" s="198" t="s">
        <v>1176</v>
      </c>
      <c r="E22" s="199" t="s">
        <v>68</v>
      </c>
      <c r="F22" s="217">
        <v>3</v>
      </c>
      <c r="G22" s="231"/>
      <c r="H22" s="232">
        <f t="shared" ref="H22:H45" si="1">+F22*G214</f>
        <v>0</v>
      </c>
      <c r="I22" s="23"/>
    </row>
    <row r="23" spans="3:9" ht="15.75" thickBot="1" x14ac:dyDescent="0.3">
      <c r="C23" s="176" t="s">
        <v>229</v>
      </c>
      <c r="D23" s="198" t="s">
        <v>1177</v>
      </c>
      <c r="E23" s="199" t="s">
        <v>68</v>
      </c>
      <c r="F23" s="217">
        <v>2</v>
      </c>
      <c r="G23" s="231"/>
      <c r="H23" s="232">
        <f t="shared" si="1"/>
        <v>0</v>
      </c>
      <c r="I23" s="23"/>
    </row>
    <row r="24" spans="3:9" ht="15.75" thickBot="1" x14ac:dyDescent="0.3">
      <c r="C24" s="176" t="s">
        <v>247</v>
      </c>
      <c r="D24" s="198" t="s">
        <v>1178</v>
      </c>
      <c r="E24" s="199" t="s">
        <v>68</v>
      </c>
      <c r="F24" s="217">
        <v>100</v>
      </c>
      <c r="G24" s="231"/>
      <c r="H24" s="232">
        <f t="shared" si="1"/>
        <v>0</v>
      </c>
      <c r="I24" s="23"/>
    </row>
    <row r="25" spans="3:9" ht="26.25" thickBot="1" x14ac:dyDescent="0.3">
      <c r="C25" s="176" t="s">
        <v>450</v>
      </c>
      <c r="D25" s="200" t="s">
        <v>1179</v>
      </c>
      <c r="E25" s="199" t="s">
        <v>24</v>
      </c>
      <c r="F25" s="217">
        <v>1</v>
      </c>
      <c r="G25" s="231"/>
      <c r="H25" s="232">
        <f t="shared" si="1"/>
        <v>0</v>
      </c>
      <c r="I25" s="23"/>
    </row>
    <row r="26" spans="3:9" ht="15.75" thickBot="1" x14ac:dyDescent="0.3">
      <c r="C26" s="176" t="s">
        <v>452</v>
      </c>
      <c r="D26" s="200" t="s">
        <v>1180</v>
      </c>
      <c r="E26" s="199" t="s">
        <v>24</v>
      </c>
      <c r="F26" s="217">
        <v>1</v>
      </c>
      <c r="G26" s="231"/>
      <c r="H26" s="232">
        <f t="shared" si="1"/>
        <v>0</v>
      </c>
      <c r="I26" s="23"/>
    </row>
    <row r="27" spans="3:9" ht="15.75" thickBot="1" x14ac:dyDescent="0.3">
      <c r="C27" s="176" t="s">
        <v>454</v>
      </c>
      <c r="D27" s="200" t="s">
        <v>1181</v>
      </c>
      <c r="E27" s="199" t="s">
        <v>24</v>
      </c>
      <c r="F27" s="217">
        <v>2</v>
      </c>
      <c r="G27" s="231"/>
      <c r="H27" s="232">
        <f t="shared" si="1"/>
        <v>0</v>
      </c>
      <c r="I27" s="23"/>
    </row>
    <row r="28" spans="3:9" ht="15.75" thickBot="1" x14ac:dyDescent="0.3">
      <c r="C28" s="176" t="s">
        <v>456</v>
      </c>
      <c r="D28" s="200" t="s">
        <v>1182</v>
      </c>
      <c r="E28" s="199" t="s">
        <v>24</v>
      </c>
      <c r="F28" s="217">
        <v>4</v>
      </c>
      <c r="G28" s="231"/>
      <c r="H28" s="232">
        <f t="shared" si="1"/>
        <v>0</v>
      </c>
      <c r="I28" s="23"/>
    </row>
    <row r="29" spans="3:9" ht="15.75" thickBot="1" x14ac:dyDescent="0.3">
      <c r="C29" s="176" t="s">
        <v>458</v>
      </c>
      <c r="D29" s="200" t="s">
        <v>1183</v>
      </c>
      <c r="E29" s="199" t="s">
        <v>24</v>
      </c>
      <c r="F29" s="217">
        <v>1</v>
      </c>
      <c r="G29" s="231"/>
      <c r="H29" s="232">
        <f t="shared" si="1"/>
        <v>0</v>
      </c>
      <c r="I29" s="23"/>
    </row>
    <row r="30" spans="3:9" ht="15.75" thickBot="1" x14ac:dyDescent="0.3">
      <c r="C30" s="176" t="s">
        <v>460</v>
      </c>
      <c r="D30" s="200" t="s">
        <v>1184</v>
      </c>
      <c r="E30" s="199" t="s">
        <v>24</v>
      </c>
      <c r="F30" s="217">
        <v>2</v>
      </c>
      <c r="G30" s="231"/>
      <c r="H30" s="232">
        <f t="shared" si="1"/>
        <v>0</v>
      </c>
      <c r="I30" s="23"/>
    </row>
    <row r="31" spans="3:9" ht="15.75" thickBot="1" x14ac:dyDescent="0.3">
      <c r="C31" s="176" t="s">
        <v>462</v>
      </c>
      <c r="D31" s="200" t="s">
        <v>1185</v>
      </c>
      <c r="E31" s="199" t="s">
        <v>24</v>
      </c>
      <c r="F31" s="217">
        <v>4</v>
      </c>
      <c r="G31" s="231"/>
      <c r="H31" s="232">
        <f t="shared" si="1"/>
        <v>0</v>
      </c>
      <c r="I31" s="23"/>
    </row>
    <row r="32" spans="3:9" ht="15.75" thickBot="1" x14ac:dyDescent="0.3">
      <c r="C32" s="176" t="s">
        <v>464</v>
      </c>
      <c r="D32" s="200" t="s">
        <v>1186</v>
      </c>
      <c r="E32" s="199" t="s">
        <v>24</v>
      </c>
      <c r="F32" s="217">
        <v>5</v>
      </c>
      <c r="G32" s="231"/>
      <c r="H32" s="232">
        <f t="shared" si="1"/>
        <v>0</v>
      </c>
      <c r="I32" s="23"/>
    </row>
    <row r="33" spans="3:9" ht="15.75" thickBot="1" x14ac:dyDescent="0.3">
      <c r="C33" s="176" t="s">
        <v>466</v>
      </c>
      <c r="D33" s="200" t="s">
        <v>1187</v>
      </c>
      <c r="E33" s="199" t="s">
        <v>24</v>
      </c>
      <c r="F33" s="217">
        <v>10</v>
      </c>
      <c r="G33" s="231"/>
      <c r="H33" s="232">
        <f t="shared" si="1"/>
        <v>0</v>
      </c>
      <c r="I33" s="23"/>
    </row>
    <row r="34" spans="3:9" ht="15.75" thickBot="1" x14ac:dyDescent="0.3">
      <c r="C34" s="176" t="s">
        <v>468</v>
      </c>
      <c r="D34" s="200" t="s">
        <v>1188</v>
      </c>
      <c r="E34" s="199" t="s">
        <v>24</v>
      </c>
      <c r="F34" s="217">
        <v>1</v>
      </c>
      <c r="G34" s="231"/>
      <c r="H34" s="232">
        <f t="shared" si="1"/>
        <v>0</v>
      </c>
      <c r="I34" s="23"/>
    </row>
    <row r="35" spans="3:9" ht="15.75" thickBot="1" x14ac:dyDescent="0.3">
      <c r="C35" s="176" t="s">
        <v>470</v>
      </c>
      <c r="D35" s="198" t="s">
        <v>1189</v>
      </c>
      <c r="E35" s="199" t="s">
        <v>24</v>
      </c>
      <c r="F35" s="217">
        <v>1</v>
      </c>
      <c r="G35" s="231"/>
      <c r="H35" s="232">
        <f t="shared" si="1"/>
        <v>0</v>
      </c>
      <c r="I35" s="23"/>
    </row>
    <row r="36" spans="3:9" ht="15.75" thickBot="1" x14ac:dyDescent="0.3">
      <c r="C36" s="176" t="s">
        <v>472</v>
      </c>
      <c r="D36" s="198" t="s">
        <v>1190</v>
      </c>
      <c r="E36" s="199" t="s">
        <v>24</v>
      </c>
      <c r="F36" s="217">
        <v>1</v>
      </c>
      <c r="G36" s="231"/>
      <c r="H36" s="232">
        <f t="shared" si="1"/>
        <v>0</v>
      </c>
      <c r="I36" s="23"/>
    </row>
    <row r="37" spans="3:9" ht="15.75" thickBot="1" x14ac:dyDescent="0.3">
      <c r="C37" s="176" t="s">
        <v>474</v>
      </c>
      <c r="D37" s="200" t="s">
        <v>1191</v>
      </c>
      <c r="E37" s="199" t="s">
        <v>24</v>
      </c>
      <c r="F37" s="217">
        <v>1</v>
      </c>
      <c r="G37" s="231"/>
      <c r="H37" s="232">
        <f t="shared" si="1"/>
        <v>0</v>
      </c>
      <c r="I37" s="23"/>
    </row>
    <row r="38" spans="3:9" ht="15.75" thickBot="1" x14ac:dyDescent="0.3">
      <c r="C38" s="176" t="s">
        <v>476</v>
      </c>
      <c r="D38" s="200" t="s">
        <v>1192</v>
      </c>
      <c r="E38" s="199" t="s">
        <v>68</v>
      </c>
      <c r="F38" s="217">
        <v>2</v>
      </c>
      <c r="G38" s="235"/>
      <c r="H38" s="232">
        <f t="shared" si="1"/>
        <v>0</v>
      </c>
      <c r="I38" s="23"/>
    </row>
    <row r="39" spans="3:9" ht="15.75" thickBot="1" x14ac:dyDescent="0.3">
      <c r="C39" s="176" t="s">
        <v>478</v>
      </c>
      <c r="D39" s="200" t="s">
        <v>1193</v>
      </c>
      <c r="E39" s="199" t="s">
        <v>24</v>
      </c>
      <c r="F39" s="217">
        <v>1</v>
      </c>
      <c r="G39" s="231"/>
      <c r="H39" s="232">
        <f t="shared" si="1"/>
        <v>0</v>
      </c>
      <c r="I39" s="23"/>
    </row>
    <row r="40" spans="3:9" ht="15.75" thickBot="1" x14ac:dyDescent="0.3">
      <c r="C40" s="176" t="s">
        <v>480</v>
      </c>
      <c r="D40" s="200" t="s">
        <v>1194</v>
      </c>
      <c r="E40" s="199" t="s">
        <v>24</v>
      </c>
      <c r="F40" s="217">
        <v>2</v>
      </c>
      <c r="G40" s="235"/>
      <c r="H40" s="232">
        <f t="shared" si="1"/>
        <v>0</v>
      </c>
      <c r="I40" s="23"/>
    </row>
    <row r="41" spans="3:9" ht="15.75" thickBot="1" x14ac:dyDescent="0.3">
      <c r="C41" s="177" t="s">
        <v>482</v>
      </c>
      <c r="D41" s="194" t="s">
        <v>1195</v>
      </c>
      <c r="E41" s="201" t="s">
        <v>939</v>
      </c>
      <c r="F41" s="217">
        <v>2</v>
      </c>
      <c r="G41" s="231"/>
      <c r="H41" s="232">
        <f t="shared" si="1"/>
        <v>0</v>
      </c>
      <c r="I41" s="23"/>
    </row>
    <row r="42" spans="3:9" ht="15.75" thickBot="1" x14ac:dyDescent="0.3">
      <c r="C42" s="177" t="s">
        <v>582</v>
      </c>
      <c r="D42" s="194" t="s">
        <v>1196</v>
      </c>
      <c r="E42" s="201" t="s">
        <v>24</v>
      </c>
      <c r="F42" s="217">
        <v>1</v>
      </c>
      <c r="G42" s="231"/>
      <c r="H42" s="232">
        <f t="shared" si="1"/>
        <v>0</v>
      </c>
      <c r="I42" s="23"/>
    </row>
    <row r="43" spans="3:9" ht="15.75" thickBot="1" x14ac:dyDescent="0.3">
      <c r="C43" s="176" t="s">
        <v>583</v>
      </c>
      <c r="D43" s="200" t="s">
        <v>1197</v>
      </c>
      <c r="E43" s="199" t="s">
        <v>24</v>
      </c>
      <c r="F43" s="217">
        <v>1</v>
      </c>
      <c r="G43" s="231"/>
      <c r="H43" s="232">
        <f t="shared" si="1"/>
        <v>0</v>
      </c>
      <c r="I43" s="23"/>
    </row>
    <row r="44" spans="3:9" ht="15.75" thickBot="1" x14ac:dyDescent="0.3">
      <c r="C44" s="176" t="s">
        <v>585</v>
      </c>
      <c r="D44" s="200" t="s">
        <v>1198</v>
      </c>
      <c r="E44" s="199" t="s">
        <v>24</v>
      </c>
      <c r="F44" s="217">
        <v>1</v>
      </c>
      <c r="G44" s="231"/>
      <c r="H44" s="232">
        <f t="shared" si="1"/>
        <v>0</v>
      </c>
      <c r="I44" s="23"/>
    </row>
    <row r="45" spans="3:9" ht="15.75" thickBot="1" x14ac:dyDescent="0.3">
      <c r="C45" s="176" t="s">
        <v>746</v>
      </c>
      <c r="D45" s="200" t="s">
        <v>1199</v>
      </c>
      <c r="E45" s="199" t="s">
        <v>68</v>
      </c>
      <c r="F45" s="217">
        <v>0.2</v>
      </c>
      <c r="G45" s="235"/>
      <c r="H45" s="232">
        <f t="shared" si="1"/>
        <v>0</v>
      </c>
      <c r="I45" s="23"/>
    </row>
    <row r="46" spans="3:9" ht="15.75" thickBot="1" x14ac:dyDescent="0.3">
      <c r="C46" s="196" t="s">
        <v>623</v>
      </c>
      <c r="D46" s="202" t="s">
        <v>1200</v>
      </c>
      <c r="E46" s="197"/>
      <c r="F46" s="218"/>
      <c r="G46" s="233"/>
      <c r="H46" s="234"/>
      <c r="I46" s="23"/>
    </row>
    <row r="47" spans="3:9" ht="26.25" thickBot="1" x14ac:dyDescent="0.3">
      <c r="C47" s="176" t="s">
        <v>625</v>
      </c>
      <c r="D47" s="200" t="s">
        <v>1201</v>
      </c>
      <c r="E47" s="203" t="s">
        <v>61</v>
      </c>
      <c r="F47" s="219">
        <v>217.73</v>
      </c>
      <c r="G47" s="231"/>
      <c r="H47" s="232">
        <f>F47*G47</f>
        <v>0</v>
      </c>
      <c r="I47" s="23"/>
    </row>
    <row r="48" spans="3:9" ht="15.75" thickBot="1" x14ac:dyDescent="0.3">
      <c r="C48" s="176" t="s">
        <v>627</v>
      </c>
      <c r="D48" s="200" t="s">
        <v>1202</v>
      </c>
      <c r="E48" s="203" t="s">
        <v>61</v>
      </c>
      <c r="F48" s="219">
        <v>217.73</v>
      </c>
      <c r="G48" s="231"/>
      <c r="H48" s="232">
        <f t="shared" ref="H48:H49" si="2">F48*G48</f>
        <v>0</v>
      </c>
      <c r="I48" s="23"/>
    </row>
    <row r="49" spans="3:9" ht="15.75" thickBot="1" x14ac:dyDescent="0.3">
      <c r="C49" s="176" t="s">
        <v>1203</v>
      </c>
      <c r="D49" s="200" t="s">
        <v>1204</v>
      </c>
      <c r="E49" s="203" t="s">
        <v>11</v>
      </c>
      <c r="F49" s="219">
        <v>1</v>
      </c>
      <c r="G49" s="231"/>
      <c r="H49" s="232">
        <f t="shared" si="2"/>
        <v>0</v>
      </c>
      <c r="I49" s="23"/>
    </row>
    <row r="50" spans="3:9" ht="15.75" thickBot="1" x14ac:dyDescent="0.3">
      <c r="C50" s="196" t="s">
        <v>629</v>
      </c>
      <c r="D50" s="202" t="s">
        <v>1205</v>
      </c>
      <c r="E50" s="197"/>
      <c r="F50" s="218"/>
      <c r="G50" s="233"/>
      <c r="H50" s="234"/>
      <c r="I50" s="23"/>
    </row>
    <row r="51" spans="3:9" ht="15.75" thickBot="1" x14ac:dyDescent="0.3">
      <c r="C51" s="176" t="s">
        <v>631</v>
      </c>
      <c r="D51" s="200" t="s">
        <v>1206</v>
      </c>
      <c r="E51" s="199" t="s">
        <v>24</v>
      </c>
      <c r="F51" s="217">
        <v>10</v>
      </c>
      <c r="G51" s="231"/>
      <c r="H51" s="232">
        <f>F51*G51</f>
        <v>0</v>
      </c>
      <c r="I51" s="23"/>
    </row>
    <row r="52" spans="3:9" ht="15.75" thickBot="1" x14ac:dyDescent="0.3">
      <c r="C52" s="176" t="s">
        <v>633</v>
      </c>
      <c r="D52" s="200" t="s">
        <v>1207</v>
      </c>
      <c r="E52" s="199" t="s">
        <v>52</v>
      </c>
      <c r="F52" s="217">
        <v>3.5</v>
      </c>
      <c r="G52" s="231"/>
      <c r="H52" s="232">
        <f t="shared" ref="H52:H53" si="3">F52*G52</f>
        <v>0</v>
      </c>
      <c r="I52" s="23"/>
    </row>
    <row r="53" spans="3:9" ht="15.75" thickBot="1" x14ac:dyDescent="0.3">
      <c r="C53" s="176" t="s">
        <v>1208</v>
      </c>
      <c r="D53" s="200" t="s">
        <v>1209</v>
      </c>
      <c r="E53" s="199" t="s">
        <v>61</v>
      </c>
      <c r="F53" s="217">
        <v>293.42</v>
      </c>
      <c r="G53" s="231"/>
      <c r="H53" s="232">
        <f t="shared" si="3"/>
        <v>0</v>
      </c>
      <c r="I53" s="23"/>
    </row>
    <row r="54" spans="3:9" ht="15.75" thickBot="1" x14ac:dyDescent="0.3">
      <c r="C54" s="187"/>
      <c r="D54" s="188" t="s">
        <v>791</v>
      </c>
      <c r="E54" s="189"/>
      <c r="F54" s="215"/>
      <c r="G54" s="227"/>
      <c r="H54" s="228"/>
      <c r="I54" s="23"/>
    </row>
    <row r="55" spans="3:9" ht="26.25" thickBot="1" x14ac:dyDescent="0.3">
      <c r="C55" s="196" t="s">
        <v>71</v>
      </c>
      <c r="D55" s="191" t="s">
        <v>1210</v>
      </c>
      <c r="E55" s="197"/>
      <c r="F55" s="218"/>
      <c r="G55" s="233"/>
      <c r="H55" s="234">
        <f>SUBTOTAL(9,H56:H58)</f>
        <v>0</v>
      </c>
      <c r="I55" s="23"/>
    </row>
    <row r="56" spans="3:9" ht="15.75" thickBot="1" x14ac:dyDescent="0.3">
      <c r="C56" s="176" t="s">
        <v>262</v>
      </c>
      <c r="D56" s="200" t="s">
        <v>1210</v>
      </c>
      <c r="E56" s="199" t="s">
        <v>11</v>
      </c>
      <c r="F56" s="217">
        <v>1</v>
      </c>
      <c r="G56" s="231"/>
      <c r="H56" s="232">
        <f>F56*G56</f>
        <v>0</v>
      </c>
      <c r="I56" s="23"/>
    </row>
    <row r="57" spans="3:9" ht="15.75" thickBot="1" x14ac:dyDescent="0.3">
      <c r="C57" s="176" t="s">
        <v>1079</v>
      </c>
      <c r="D57" s="200" t="s">
        <v>1211</v>
      </c>
      <c r="E57" s="199" t="s">
        <v>11</v>
      </c>
      <c r="F57" s="217">
        <v>1</v>
      </c>
      <c r="G57" s="231"/>
      <c r="H57" s="232">
        <f t="shared" ref="H57:H58" si="4">F57*G57</f>
        <v>0</v>
      </c>
      <c r="I57" s="23"/>
    </row>
    <row r="58" spans="3:9" ht="26.25" thickBot="1" x14ac:dyDescent="0.3">
      <c r="C58" s="176" t="s">
        <v>1081</v>
      </c>
      <c r="D58" s="200" t="s">
        <v>1212</v>
      </c>
      <c r="E58" s="199" t="s">
        <v>11</v>
      </c>
      <c r="F58" s="217">
        <v>1</v>
      </c>
      <c r="G58" s="231"/>
      <c r="H58" s="232">
        <f t="shared" si="4"/>
        <v>0</v>
      </c>
      <c r="I58" s="23"/>
    </row>
    <row r="59" spans="3:9" ht="15.75" thickBot="1" x14ac:dyDescent="0.3">
      <c r="C59" s="187"/>
      <c r="D59" s="188" t="s">
        <v>793</v>
      </c>
      <c r="E59" s="189"/>
      <c r="F59" s="215"/>
      <c r="G59" s="227"/>
      <c r="H59" s="228"/>
      <c r="I59" s="23"/>
    </row>
    <row r="60" spans="3:9" ht="15.75" thickBot="1" x14ac:dyDescent="0.3">
      <c r="C60" s="196" t="s">
        <v>107</v>
      </c>
      <c r="D60" s="191" t="s">
        <v>793</v>
      </c>
      <c r="E60" s="192"/>
      <c r="F60" s="216"/>
      <c r="G60" s="229"/>
      <c r="H60" s="230">
        <f>SUBTOTAL(9,H61)</f>
        <v>0</v>
      </c>
      <c r="I60" s="23"/>
    </row>
    <row r="61" spans="3:9" ht="15.75" thickBot="1" x14ac:dyDescent="0.3">
      <c r="C61" s="204" t="s">
        <v>1213</v>
      </c>
      <c r="D61" s="176" t="s">
        <v>1214</v>
      </c>
      <c r="E61" s="199" t="s">
        <v>11</v>
      </c>
      <c r="F61" s="220">
        <v>1</v>
      </c>
      <c r="G61" s="236"/>
      <c r="H61" s="237">
        <f>F61*G61</f>
        <v>0</v>
      </c>
      <c r="I61" s="23"/>
    </row>
    <row r="62" spans="3:9" ht="15.75" x14ac:dyDescent="0.25">
      <c r="D62" s="365" t="s">
        <v>1269</v>
      </c>
      <c r="E62" s="366"/>
      <c r="F62" s="366"/>
      <c r="G62" s="367"/>
      <c r="H62" s="349">
        <f>+SUBTOTAL(9,H8:H61)</f>
        <v>0</v>
      </c>
      <c r="I62" s="23"/>
    </row>
    <row r="63" spans="3:9" ht="15.75" x14ac:dyDescent="0.25">
      <c r="D63" s="362" t="s">
        <v>1270</v>
      </c>
      <c r="E63" s="363"/>
      <c r="F63" s="363"/>
      <c r="G63" s="364"/>
      <c r="H63" s="350">
        <f>H62*0.1</f>
        <v>0</v>
      </c>
      <c r="I63" s="23"/>
    </row>
    <row r="64" spans="3:9" ht="15.75" x14ac:dyDescent="0.25">
      <c r="D64" s="362" t="s">
        <v>1271</v>
      </c>
      <c r="E64" s="363"/>
      <c r="F64" s="363"/>
      <c r="G64" s="364"/>
      <c r="H64" s="350">
        <f>H62*0.05</f>
        <v>0</v>
      </c>
      <c r="I64" s="23"/>
    </row>
    <row r="65" spans="3:9" ht="16.5" thickBot="1" x14ac:dyDescent="0.3">
      <c r="D65" s="359" t="s">
        <v>1272</v>
      </c>
      <c r="E65" s="360"/>
      <c r="F65" s="360"/>
      <c r="G65" s="361"/>
      <c r="H65" s="351">
        <f>SUM(H62:H64)</f>
        <v>0</v>
      </c>
      <c r="I65" s="23"/>
    </row>
    <row r="66" spans="3:9" x14ac:dyDescent="0.25">
      <c r="F66"/>
      <c r="G66"/>
      <c r="H66"/>
    </row>
    <row r="67" spans="3:9" ht="15.75" thickBot="1" x14ac:dyDescent="0.3">
      <c r="F67"/>
      <c r="G67"/>
      <c r="H67"/>
    </row>
    <row r="68" spans="3:9" ht="15.75" thickBot="1" x14ac:dyDescent="0.3">
      <c r="C68" s="372"/>
      <c r="D68" s="373" t="s">
        <v>506</v>
      </c>
      <c r="E68" s="374"/>
      <c r="F68" s="375"/>
      <c r="G68" s="376"/>
      <c r="H68" s="377"/>
      <c r="I68" s="23"/>
    </row>
    <row r="69" spans="3:9" ht="15.75" thickBot="1" x14ac:dyDescent="0.3">
      <c r="C69" s="196" t="s">
        <v>309</v>
      </c>
      <c r="D69" s="191" t="s">
        <v>512</v>
      </c>
      <c r="E69" s="205"/>
      <c r="F69" s="221"/>
      <c r="G69" s="238"/>
      <c r="H69" s="239">
        <f>SUBTOTAL(9,H70:H107)</f>
        <v>0</v>
      </c>
      <c r="I69" s="23"/>
    </row>
    <row r="70" spans="3:9" ht="15.75" thickBot="1" x14ac:dyDescent="0.3">
      <c r="C70" s="176" t="s">
        <v>796</v>
      </c>
      <c r="D70" s="200" t="s">
        <v>1215</v>
      </c>
      <c r="E70" s="199" t="s">
        <v>68</v>
      </c>
      <c r="F70" s="217">
        <v>30</v>
      </c>
      <c r="G70" s="231"/>
      <c r="H70" s="232">
        <f>F70*G70</f>
        <v>0</v>
      </c>
      <c r="I70" s="23"/>
    </row>
    <row r="71" spans="3:9" ht="15.75" thickBot="1" x14ac:dyDescent="0.3">
      <c r="C71" s="176" t="s">
        <v>798</v>
      </c>
      <c r="D71" s="200" t="s">
        <v>1216</v>
      </c>
      <c r="E71" s="199" t="s">
        <v>68</v>
      </c>
      <c r="F71" s="217">
        <v>3</v>
      </c>
      <c r="G71" s="231"/>
      <c r="H71" s="232">
        <f t="shared" ref="H71:H100" si="5">F71*G71</f>
        <v>0</v>
      </c>
      <c r="I71" s="23"/>
    </row>
    <row r="72" spans="3:9" ht="15.75" thickBot="1" x14ac:dyDescent="0.3">
      <c r="C72" s="176" t="s">
        <v>800</v>
      </c>
      <c r="D72" s="200" t="s">
        <v>1217</v>
      </c>
      <c r="E72" s="199" t="s">
        <v>68</v>
      </c>
      <c r="F72" s="217">
        <v>2</v>
      </c>
      <c r="G72" s="231"/>
      <c r="H72" s="232">
        <f t="shared" si="5"/>
        <v>0</v>
      </c>
      <c r="I72" s="23"/>
    </row>
    <row r="73" spans="3:9" ht="15.75" thickBot="1" x14ac:dyDescent="0.3">
      <c r="C73" s="176" t="s">
        <v>801</v>
      </c>
      <c r="D73" s="200" t="s">
        <v>1218</v>
      </c>
      <c r="E73" s="199" t="s">
        <v>68</v>
      </c>
      <c r="F73" s="217">
        <v>100</v>
      </c>
      <c r="G73" s="231"/>
      <c r="H73" s="232">
        <f t="shared" si="5"/>
        <v>0</v>
      </c>
      <c r="I73" s="23"/>
    </row>
    <row r="74" spans="3:9" ht="15.75" thickBot="1" x14ac:dyDescent="0.3">
      <c r="C74" s="176" t="s">
        <v>802</v>
      </c>
      <c r="D74" s="200" t="s">
        <v>1219</v>
      </c>
      <c r="E74" s="199" t="s">
        <v>24</v>
      </c>
      <c r="F74" s="217">
        <v>1</v>
      </c>
      <c r="G74" s="231"/>
      <c r="H74" s="232">
        <f t="shared" si="5"/>
        <v>0</v>
      </c>
      <c r="I74" s="23"/>
    </row>
    <row r="75" spans="3:9" ht="15.75" thickBot="1" x14ac:dyDescent="0.3">
      <c r="C75" s="176" t="s">
        <v>804</v>
      </c>
      <c r="D75" s="200" t="s">
        <v>1220</v>
      </c>
      <c r="E75" s="199" t="s">
        <v>24</v>
      </c>
      <c r="F75" s="217">
        <v>2</v>
      </c>
      <c r="G75" s="231"/>
      <c r="H75" s="232">
        <f t="shared" si="5"/>
        <v>0</v>
      </c>
      <c r="I75" s="23"/>
    </row>
    <row r="76" spans="3:9" ht="15.75" thickBot="1" x14ac:dyDescent="0.3">
      <c r="C76" s="176" t="s">
        <v>805</v>
      </c>
      <c r="D76" s="200" t="s">
        <v>1221</v>
      </c>
      <c r="E76" s="199" t="s">
        <v>24</v>
      </c>
      <c r="F76" s="217">
        <v>2</v>
      </c>
      <c r="G76" s="231"/>
      <c r="H76" s="232">
        <f t="shared" si="5"/>
        <v>0</v>
      </c>
      <c r="I76" s="23"/>
    </row>
    <row r="77" spans="3:9" ht="15.75" thickBot="1" x14ac:dyDescent="0.3">
      <c r="C77" s="176" t="s">
        <v>806</v>
      </c>
      <c r="D77" s="200" t="s">
        <v>1222</v>
      </c>
      <c r="E77" s="199" t="s">
        <v>24</v>
      </c>
      <c r="F77" s="217">
        <v>4</v>
      </c>
      <c r="G77" s="231"/>
      <c r="H77" s="232">
        <f t="shared" si="5"/>
        <v>0</v>
      </c>
      <c r="I77" s="23"/>
    </row>
    <row r="78" spans="3:9" ht="15.75" thickBot="1" x14ac:dyDescent="0.3">
      <c r="C78" s="176" t="s">
        <v>807</v>
      </c>
      <c r="D78" s="200" t="s">
        <v>1223</v>
      </c>
      <c r="E78" s="199" t="s">
        <v>24</v>
      </c>
      <c r="F78" s="217">
        <v>1</v>
      </c>
      <c r="G78" s="231"/>
      <c r="H78" s="232">
        <f t="shared" si="5"/>
        <v>0</v>
      </c>
      <c r="I78" s="23"/>
    </row>
    <row r="79" spans="3:9" ht="15.75" thickBot="1" x14ac:dyDescent="0.3">
      <c r="C79" s="176" t="s">
        <v>808</v>
      </c>
      <c r="D79" s="200" t="s">
        <v>1224</v>
      </c>
      <c r="E79" s="199" t="s">
        <v>24</v>
      </c>
      <c r="F79" s="217">
        <v>2</v>
      </c>
      <c r="G79" s="231"/>
      <c r="H79" s="232">
        <f t="shared" si="5"/>
        <v>0</v>
      </c>
      <c r="I79" s="23"/>
    </row>
    <row r="80" spans="3:9" ht="15.75" thickBot="1" x14ac:dyDescent="0.3">
      <c r="C80" s="176" t="s">
        <v>810</v>
      </c>
      <c r="D80" s="200" t="s">
        <v>1225</v>
      </c>
      <c r="E80" s="199" t="s">
        <v>24</v>
      </c>
      <c r="F80" s="217">
        <v>4</v>
      </c>
      <c r="G80" s="231"/>
      <c r="H80" s="232">
        <f t="shared" si="5"/>
        <v>0</v>
      </c>
      <c r="I80" s="23"/>
    </row>
    <row r="81" spans="3:9" ht="15.75" thickBot="1" x14ac:dyDescent="0.3">
      <c r="C81" s="176" t="s">
        <v>812</v>
      </c>
      <c r="D81" s="200" t="s">
        <v>1226</v>
      </c>
      <c r="E81" s="199" t="s">
        <v>24</v>
      </c>
      <c r="F81" s="217">
        <v>5</v>
      </c>
      <c r="G81" s="231"/>
      <c r="H81" s="232">
        <f t="shared" si="5"/>
        <v>0</v>
      </c>
      <c r="I81" s="23"/>
    </row>
    <row r="82" spans="3:9" ht="15.75" thickBot="1" x14ac:dyDescent="0.3">
      <c r="C82" s="176" t="s">
        <v>814</v>
      </c>
      <c r="D82" s="200" t="s">
        <v>1227</v>
      </c>
      <c r="E82" s="199" t="s">
        <v>24</v>
      </c>
      <c r="F82" s="217">
        <v>10</v>
      </c>
      <c r="G82" s="231"/>
      <c r="H82" s="232">
        <f t="shared" si="5"/>
        <v>0</v>
      </c>
      <c r="I82" s="23"/>
    </row>
    <row r="83" spans="3:9" ht="15.75" thickBot="1" x14ac:dyDescent="0.3">
      <c r="C83" s="176" t="s">
        <v>816</v>
      </c>
      <c r="D83" s="200" t="s">
        <v>1228</v>
      </c>
      <c r="E83" s="199" t="s">
        <v>24</v>
      </c>
      <c r="F83" s="217">
        <v>1</v>
      </c>
      <c r="G83" s="231"/>
      <c r="H83" s="232">
        <f t="shared" si="5"/>
        <v>0</v>
      </c>
      <c r="I83" s="23"/>
    </row>
    <row r="84" spans="3:9" ht="15.75" thickBot="1" x14ac:dyDescent="0.3">
      <c r="C84" s="176" t="s">
        <v>818</v>
      </c>
      <c r="D84" s="200" t="s">
        <v>1229</v>
      </c>
      <c r="E84" s="199" t="s">
        <v>24</v>
      </c>
      <c r="F84" s="217">
        <v>1</v>
      </c>
      <c r="G84" s="231"/>
      <c r="H84" s="232">
        <f t="shared" si="5"/>
        <v>0</v>
      </c>
      <c r="I84" s="23"/>
    </row>
    <row r="85" spans="3:9" ht="15.75" thickBot="1" x14ac:dyDescent="0.3">
      <c r="C85" s="206" t="s">
        <v>820</v>
      </c>
      <c r="D85" s="207" t="s">
        <v>1230</v>
      </c>
      <c r="E85" s="208" t="s">
        <v>24</v>
      </c>
      <c r="F85" s="222">
        <v>1</v>
      </c>
      <c r="G85" s="240"/>
      <c r="H85" s="232">
        <f t="shared" si="5"/>
        <v>0</v>
      </c>
      <c r="I85" s="23"/>
    </row>
    <row r="86" spans="3:9" ht="15.75" thickBot="1" x14ac:dyDescent="0.3">
      <c r="C86" s="209" t="s">
        <v>822</v>
      </c>
      <c r="D86" s="210" t="s">
        <v>1167</v>
      </c>
      <c r="E86" s="211" t="s">
        <v>52</v>
      </c>
      <c r="F86" s="223">
        <v>3.5</v>
      </c>
      <c r="G86" s="241"/>
      <c r="H86" s="232">
        <f t="shared" si="5"/>
        <v>0</v>
      </c>
      <c r="I86" s="23"/>
    </row>
    <row r="87" spans="3:9" ht="15.75" thickBot="1" x14ac:dyDescent="0.3">
      <c r="C87" s="176" t="s">
        <v>824</v>
      </c>
      <c r="D87" s="200" t="s">
        <v>1231</v>
      </c>
      <c r="E87" s="199" t="s">
        <v>24</v>
      </c>
      <c r="F87" s="217">
        <v>1</v>
      </c>
      <c r="G87" s="231"/>
      <c r="H87" s="232">
        <f t="shared" si="5"/>
        <v>0</v>
      </c>
      <c r="I87" s="23"/>
    </row>
    <row r="88" spans="3:9" ht="15.75" thickBot="1" x14ac:dyDescent="0.3">
      <c r="C88" s="176" t="s">
        <v>826</v>
      </c>
      <c r="D88" s="200" t="s">
        <v>1232</v>
      </c>
      <c r="E88" s="199" t="s">
        <v>68</v>
      </c>
      <c r="F88" s="217">
        <v>2</v>
      </c>
      <c r="G88" s="235"/>
      <c r="H88" s="232">
        <f t="shared" si="5"/>
        <v>0</v>
      </c>
      <c r="I88" s="23"/>
    </row>
    <row r="89" spans="3:9" ht="15.75" thickBot="1" x14ac:dyDescent="0.3">
      <c r="C89" s="176" t="s">
        <v>828</v>
      </c>
      <c r="D89" s="200" t="s">
        <v>1233</v>
      </c>
      <c r="E89" s="199" t="s">
        <v>24</v>
      </c>
      <c r="F89" s="217">
        <v>1</v>
      </c>
      <c r="G89" s="231"/>
      <c r="H89" s="232">
        <f t="shared" si="5"/>
        <v>0</v>
      </c>
      <c r="I89" s="23"/>
    </row>
    <row r="90" spans="3:9" ht="15.75" thickBot="1" x14ac:dyDescent="0.3">
      <c r="C90" s="176" t="s">
        <v>830</v>
      </c>
      <c r="D90" s="200" t="s">
        <v>1234</v>
      </c>
      <c r="E90" s="199" t="s">
        <v>24</v>
      </c>
      <c r="F90" s="217">
        <v>2</v>
      </c>
      <c r="G90" s="235"/>
      <c r="H90" s="232">
        <f t="shared" si="5"/>
        <v>0</v>
      </c>
      <c r="I90" s="23"/>
    </row>
    <row r="91" spans="3:9" ht="15.75" thickBot="1" x14ac:dyDescent="0.3">
      <c r="C91" s="177" t="s">
        <v>832</v>
      </c>
      <c r="D91" s="194" t="s">
        <v>1235</v>
      </c>
      <c r="E91" s="201" t="s">
        <v>939</v>
      </c>
      <c r="F91" s="217">
        <v>2</v>
      </c>
      <c r="G91" s="231"/>
      <c r="H91" s="232">
        <f t="shared" si="5"/>
        <v>0</v>
      </c>
      <c r="I91" s="23"/>
    </row>
    <row r="92" spans="3:9" ht="15.75" thickBot="1" x14ac:dyDescent="0.3">
      <c r="C92" s="177" t="s">
        <v>833</v>
      </c>
      <c r="D92" s="194" t="s">
        <v>1236</v>
      </c>
      <c r="E92" s="201" t="s">
        <v>24</v>
      </c>
      <c r="F92" s="217">
        <v>1</v>
      </c>
      <c r="G92" s="231"/>
      <c r="H92" s="232">
        <f t="shared" si="5"/>
        <v>0</v>
      </c>
      <c r="I92" s="23"/>
    </row>
    <row r="93" spans="3:9" ht="15.75" thickBot="1" x14ac:dyDescent="0.3">
      <c r="C93" s="176" t="s">
        <v>834</v>
      </c>
      <c r="D93" s="200" t="s">
        <v>1237</v>
      </c>
      <c r="E93" s="199" t="s">
        <v>24</v>
      </c>
      <c r="F93" s="217">
        <v>1</v>
      </c>
      <c r="G93" s="231"/>
      <c r="H93" s="232">
        <f t="shared" si="5"/>
        <v>0</v>
      </c>
      <c r="I93" s="23"/>
    </row>
    <row r="94" spans="3:9" ht="15.75" thickBot="1" x14ac:dyDescent="0.3">
      <c r="C94" s="176" t="s">
        <v>835</v>
      </c>
      <c r="D94" s="200" t="s">
        <v>1238</v>
      </c>
      <c r="E94" s="199" t="s">
        <v>24</v>
      </c>
      <c r="F94" s="217">
        <v>1</v>
      </c>
      <c r="G94" s="231"/>
      <c r="H94" s="232">
        <f t="shared" si="5"/>
        <v>0</v>
      </c>
      <c r="I94" s="23"/>
    </row>
    <row r="95" spans="3:9" ht="15.75" thickBot="1" x14ac:dyDescent="0.3">
      <c r="C95" s="176" t="s">
        <v>836</v>
      </c>
      <c r="D95" s="200" t="s">
        <v>1239</v>
      </c>
      <c r="E95" s="199" t="s">
        <v>24</v>
      </c>
      <c r="F95" s="217">
        <v>0.2</v>
      </c>
      <c r="G95" s="235"/>
      <c r="H95" s="232">
        <f t="shared" si="5"/>
        <v>0</v>
      </c>
      <c r="I95" s="23"/>
    </row>
    <row r="96" spans="3:9" ht="15.75" thickBot="1" x14ac:dyDescent="0.3">
      <c r="C96" s="177" t="s">
        <v>838</v>
      </c>
      <c r="D96" s="194" t="s">
        <v>1240</v>
      </c>
      <c r="E96" s="201" t="s">
        <v>52</v>
      </c>
      <c r="F96" s="217">
        <v>0.5</v>
      </c>
      <c r="G96" s="231"/>
      <c r="H96" s="232">
        <f t="shared" si="5"/>
        <v>0</v>
      </c>
      <c r="I96" s="23"/>
    </row>
    <row r="97" spans="3:9" ht="15.75" thickBot="1" x14ac:dyDescent="0.3">
      <c r="C97" s="177" t="s">
        <v>840</v>
      </c>
      <c r="D97" s="194" t="s">
        <v>1241</v>
      </c>
      <c r="E97" s="201" t="s">
        <v>68</v>
      </c>
      <c r="F97" s="217">
        <v>3.2</v>
      </c>
      <c r="G97" s="231"/>
      <c r="H97" s="232">
        <f t="shared" si="5"/>
        <v>0</v>
      </c>
      <c r="I97" s="23"/>
    </row>
    <row r="98" spans="3:9" ht="15.75" thickBot="1" x14ac:dyDescent="0.3">
      <c r="C98" s="177" t="s">
        <v>840</v>
      </c>
      <c r="D98" s="194" t="s">
        <v>1242</v>
      </c>
      <c r="E98" s="201" t="s">
        <v>52</v>
      </c>
      <c r="F98" s="217">
        <v>3</v>
      </c>
      <c r="G98" s="231"/>
      <c r="H98" s="232">
        <f t="shared" si="5"/>
        <v>0</v>
      </c>
      <c r="I98" s="23"/>
    </row>
    <row r="99" spans="3:9" ht="15.75" thickBot="1" x14ac:dyDescent="0.3">
      <c r="C99" s="177" t="s">
        <v>842</v>
      </c>
      <c r="D99" s="194" t="s">
        <v>1243</v>
      </c>
      <c r="E99" s="201" t="s">
        <v>24</v>
      </c>
      <c r="F99" s="217">
        <v>2</v>
      </c>
      <c r="G99" s="231"/>
      <c r="H99" s="232">
        <f t="shared" si="5"/>
        <v>0</v>
      </c>
      <c r="I99" s="23"/>
    </row>
    <row r="100" spans="3:9" ht="26.25" thickBot="1" x14ac:dyDescent="0.3">
      <c r="C100" s="177" t="s">
        <v>864</v>
      </c>
      <c r="D100" s="194" t="s">
        <v>1244</v>
      </c>
      <c r="E100" s="201" t="s">
        <v>24</v>
      </c>
      <c r="F100" s="217">
        <v>2</v>
      </c>
      <c r="G100" s="231"/>
      <c r="H100" s="232">
        <f t="shared" si="5"/>
        <v>0</v>
      </c>
      <c r="I100" s="23"/>
    </row>
    <row r="101" spans="3:9" ht="15.75" thickBot="1" x14ac:dyDescent="0.3">
      <c r="C101" s="196" t="s">
        <v>919</v>
      </c>
      <c r="D101" s="191" t="s">
        <v>1245</v>
      </c>
      <c r="E101" s="205"/>
      <c r="F101" s="221"/>
      <c r="G101" s="238"/>
      <c r="H101" s="239"/>
      <c r="I101" s="23"/>
    </row>
    <row r="102" spans="3:9" ht="15.75" thickBot="1" x14ac:dyDescent="0.3">
      <c r="C102" s="176" t="s">
        <v>921</v>
      </c>
      <c r="D102" s="200" t="s">
        <v>1246</v>
      </c>
      <c r="E102" s="199" t="s">
        <v>24</v>
      </c>
      <c r="F102" s="217">
        <v>1</v>
      </c>
      <c r="G102" s="231"/>
      <c r="H102" s="232">
        <f>F102*G102</f>
        <v>0</v>
      </c>
      <c r="I102" s="23"/>
    </row>
    <row r="103" spans="3:9" ht="15.75" thickBot="1" x14ac:dyDescent="0.3">
      <c r="C103" s="176" t="s">
        <v>1247</v>
      </c>
      <c r="D103" s="200" t="s">
        <v>1248</v>
      </c>
      <c r="E103" s="199" t="s">
        <v>61</v>
      </c>
      <c r="F103" s="217">
        <v>150</v>
      </c>
      <c r="G103" s="231"/>
      <c r="H103" s="232">
        <f t="shared" ref="H103:H107" si="6">F103*G103</f>
        <v>0</v>
      </c>
      <c r="I103" s="23"/>
    </row>
    <row r="104" spans="3:9" ht="15.75" thickBot="1" x14ac:dyDescent="0.3">
      <c r="C104" s="176" t="s">
        <v>1249</v>
      </c>
      <c r="D104" s="200" t="s">
        <v>1250</v>
      </c>
      <c r="E104" s="199" t="s">
        <v>61</v>
      </c>
      <c r="F104" s="217">
        <v>150</v>
      </c>
      <c r="G104" s="231"/>
      <c r="H104" s="232">
        <f t="shared" si="6"/>
        <v>0</v>
      </c>
      <c r="I104" s="23"/>
    </row>
    <row r="105" spans="3:9" ht="15.75" thickBot="1" x14ac:dyDescent="0.3">
      <c r="C105" s="176" t="s">
        <v>1251</v>
      </c>
      <c r="D105" s="200" t="s">
        <v>1252</v>
      </c>
      <c r="E105" s="199" t="s">
        <v>24</v>
      </c>
      <c r="F105" s="217">
        <v>2</v>
      </c>
      <c r="G105" s="231"/>
      <c r="H105" s="232">
        <f t="shared" si="6"/>
        <v>0</v>
      </c>
      <c r="I105" s="23"/>
    </row>
    <row r="106" spans="3:9" ht="15.75" thickBot="1" x14ac:dyDescent="0.3">
      <c r="C106" s="176" t="s">
        <v>1253</v>
      </c>
      <c r="D106" s="200" t="s">
        <v>1254</v>
      </c>
      <c r="E106" s="199" t="s">
        <v>24</v>
      </c>
      <c r="F106" s="217">
        <v>1</v>
      </c>
      <c r="G106" s="231"/>
      <c r="H106" s="232">
        <f t="shared" si="6"/>
        <v>0</v>
      </c>
      <c r="I106" s="23"/>
    </row>
    <row r="107" spans="3:9" ht="15.75" thickBot="1" x14ac:dyDescent="0.3">
      <c r="C107" s="176" t="s">
        <v>1255</v>
      </c>
      <c r="D107" s="200" t="s">
        <v>1256</v>
      </c>
      <c r="E107" s="199" t="s">
        <v>24</v>
      </c>
      <c r="F107" s="217">
        <v>1</v>
      </c>
      <c r="G107" s="231"/>
      <c r="H107" s="232">
        <f t="shared" si="6"/>
        <v>0</v>
      </c>
      <c r="I107" s="23"/>
    </row>
    <row r="108" spans="3:9" ht="15.75" thickBot="1" x14ac:dyDescent="0.3">
      <c r="C108" s="187"/>
      <c r="D108" s="188" t="s">
        <v>862</v>
      </c>
      <c r="E108" s="189"/>
      <c r="F108" s="215"/>
      <c r="G108" s="227"/>
      <c r="H108" s="228"/>
      <c r="I108" s="23"/>
    </row>
    <row r="109" spans="3:9" ht="26.25" thickBot="1" x14ac:dyDescent="0.3">
      <c r="C109" s="196" t="s">
        <v>312</v>
      </c>
      <c r="D109" s="191" t="s">
        <v>1257</v>
      </c>
      <c r="E109" s="205"/>
      <c r="F109" s="221"/>
      <c r="G109" s="238"/>
      <c r="H109" s="239">
        <f>SUBTOTAL(9,H110:H111)</f>
        <v>0</v>
      </c>
      <c r="I109" s="23"/>
    </row>
    <row r="110" spans="3:9" ht="26.25" thickBot="1" x14ac:dyDescent="0.3">
      <c r="C110" s="176" t="s">
        <v>509</v>
      </c>
      <c r="D110" s="200" t="s">
        <v>1258</v>
      </c>
      <c r="E110" s="199" t="s">
        <v>11</v>
      </c>
      <c r="F110" s="217">
        <v>1</v>
      </c>
      <c r="G110" s="231"/>
      <c r="H110" s="232">
        <f>F110*G110</f>
        <v>0</v>
      </c>
      <c r="I110" s="23"/>
    </row>
    <row r="111" spans="3:9" ht="26.25" thickBot="1" x14ac:dyDescent="0.3">
      <c r="C111" s="176" t="s">
        <v>645</v>
      </c>
      <c r="D111" s="200" t="s">
        <v>1259</v>
      </c>
      <c r="E111" s="199" t="s">
        <v>11</v>
      </c>
      <c r="F111" s="217">
        <v>1</v>
      </c>
      <c r="G111" s="231"/>
      <c r="H111" s="232">
        <f>F111*G111</f>
        <v>0</v>
      </c>
      <c r="I111" s="23"/>
    </row>
    <row r="112" spans="3:9" ht="16.5" thickBot="1" x14ac:dyDescent="0.3">
      <c r="C112" s="86"/>
      <c r="D112" s="339" t="s">
        <v>1269</v>
      </c>
      <c r="E112" s="340"/>
      <c r="F112" s="340"/>
      <c r="G112" s="340"/>
      <c r="H112" s="337">
        <f>SUBTOTAL(9,H69:H111)</f>
        <v>0</v>
      </c>
      <c r="I112" s="23"/>
    </row>
    <row r="113" spans="4:8" ht="16.5" thickBot="1" x14ac:dyDescent="0.3">
      <c r="D113" s="339" t="s">
        <v>1273</v>
      </c>
      <c r="E113" s="340"/>
      <c r="F113" s="340"/>
      <c r="G113" s="340"/>
      <c r="H113" s="337">
        <f>H112</f>
        <v>0</v>
      </c>
    </row>
    <row r="114" spans="4:8" ht="16.5" thickBot="1" x14ac:dyDescent="0.3">
      <c r="D114" s="322"/>
      <c r="E114" s="322"/>
      <c r="F114" s="323"/>
      <c r="G114" s="324"/>
      <c r="H114" s="325"/>
    </row>
    <row r="115" spans="4:8" ht="15.75" x14ac:dyDescent="0.25">
      <c r="D115" s="365" t="s">
        <v>1274</v>
      </c>
      <c r="E115" s="366"/>
      <c r="F115" s="366"/>
      <c r="G115" s="367"/>
      <c r="H115" s="352">
        <f>H113+H65</f>
        <v>0</v>
      </c>
    </row>
    <row r="116" spans="4:8" ht="15.75" x14ac:dyDescent="0.25">
      <c r="D116" s="362" t="s">
        <v>1275</v>
      </c>
      <c r="E116" s="363"/>
      <c r="F116" s="363"/>
      <c r="G116" s="364"/>
      <c r="H116" s="353">
        <f>0.18*H115</f>
        <v>0</v>
      </c>
    </row>
    <row r="117" spans="4:8" ht="15.75" x14ac:dyDescent="0.25">
      <c r="D117" s="362" t="s">
        <v>1276</v>
      </c>
      <c r="E117" s="363"/>
      <c r="F117" s="363"/>
      <c r="G117" s="364"/>
      <c r="H117" s="353">
        <f>SUM(H115:H116)</f>
        <v>0</v>
      </c>
    </row>
  </sheetData>
  <mergeCells count="16">
    <mergeCell ref="D113:G113"/>
    <mergeCell ref="D115:G115"/>
    <mergeCell ref="D116:G116"/>
    <mergeCell ref="D117:G117"/>
    <mergeCell ref="D62:G62"/>
    <mergeCell ref="D63:G63"/>
    <mergeCell ref="D64:G64"/>
    <mergeCell ref="D65:G65"/>
    <mergeCell ref="D112:G112"/>
    <mergeCell ref="C3:H3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39"/>
  <sheetViews>
    <sheetView showGridLines="0" workbookViewId="0">
      <selection activeCell="K5" sqref="K5"/>
    </sheetView>
  </sheetViews>
  <sheetFormatPr baseColWidth="10" defaultRowHeight="15" x14ac:dyDescent="0.25"/>
  <cols>
    <col min="3" max="3" width="8.140625" customWidth="1"/>
    <col min="4" max="4" width="46.28515625" customWidth="1"/>
    <col min="5" max="5" width="5.85546875" customWidth="1"/>
    <col min="6" max="6" width="7" style="143" bestFit="1" customWidth="1"/>
    <col min="7" max="7" width="8.85546875" style="152" customWidth="1"/>
    <col min="8" max="8" width="16.140625" style="152" customWidth="1"/>
  </cols>
  <sheetData>
    <row r="3" spans="3:9" ht="15.75" thickBot="1" x14ac:dyDescent="0.3"/>
    <row r="4" spans="3:9" ht="15.75" thickBot="1" x14ac:dyDescent="0.3">
      <c r="C4" s="32" t="s">
        <v>1261</v>
      </c>
      <c r="D4" s="33"/>
      <c r="E4" s="33"/>
      <c r="F4" s="33"/>
      <c r="G4" s="33"/>
      <c r="H4" s="34"/>
      <c r="I4" s="23"/>
    </row>
    <row r="5" spans="3:9" x14ac:dyDescent="0.25">
      <c r="C5" s="35" t="s">
        <v>1</v>
      </c>
      <c r="D5" s="36" t="s">
        <v>2</v>
      </c>
      <c r="E5" s="36" t="s">
        <v>3</v>
      </c>
      <c r="F5" s="144" t="s">
        <v>4</v>
      </c>
      <c r="G5" s="153" t="s">
        <v>5</v>
      </c>
      <c r="H5" s="153" t="s">
        <v>6</v>
      </c>
      <c r="I5" s="23"/>
    </row>
    <row r="6" spans="3:9" x14ac:dyDescent="0.25">
      <c r="C6" s="37"/>
      <c r="D6" s="38"/>
      <c r="E6" s="38"/>
      <c r="F6" s="145"/>
      <c r="G6" s="154"/>
      <c r="H6" s="154"/>
      <c r="I6" s="23"/>
    </row>
    <row r="7" spans="3:9" ht="15.75" thickBot="1" x14ac:dyDescent="0.3">
      <c r="C7" s="39"/>
      <c r="D7" s="40"/>
      <c r="E7" s="40"/>
      <c r="F7" s="146"/>
      <c r="G7" s="155"/>
      <c r="H7" s="155"/>
      <c r="I7" s="23"/>
    </row>
    <row r="8" spans="3:9" ht="15.75" thickBot="1" x14ac:dyDescent="0.3">
      <c r="C8" s="52"/>
      <c r="D8" s="53" t="s">
        <v>44</v>
      </c>
      <c r="E8" s="54"/>
      <c r="F8" s="147"/>
      <c r="G8" s="156"/>
      <c r="H8" s="165"/>
      <c r="I8" s="23"/>
    </row>
    <row r="9" spans="3:9" ht="15.75" thickBot="1" x14ac:dyDescent="0.3">
      <c r="C9" s="31" t="s">
        <v>7</v>
      </c>
      <c r="D9" s="55" t="s">
        <v>44</v>
      </c>
      <c r="E9" s="56"/>
      <c r="F9" s="148"/>
      <c r="G9" s="157"/>
      <c r="H9" s="166">
        <f>SUBTOTAL(9,H11:H16)</f>
        <v>0</v>
      </c>
      <c r="I9" s="23"/>
    </row>
    <row r="10" spans="3:9" ht="15.75" thickBot="1" x14ac:dyDescent="0.3">
      <c r="C10" s="31" t="s">
        <v>9</v>
      </c>
      <c r="D10" s="55" t="s">
        <v>442</v>
      </c>
      <c r="E10" s="56"/>
      <c r="F10" s="148"/>
      <c r="G10" s="157"/>
      <c r="H10" s="166"/>
      <c r="I10" s="23"/>
    </row>
    <row r="11" spans="3:9" ht="15.75" thickBot="1" x14ac:dyDescent="0.3">
      <c r="C11" s="57" t="s">
        <v>173</v>
      </c>
      <c r="D11" s="30" t="s">
        <v>46</v>
      </c>
      <c r="E11" s="26" t="s">
        <v>40</v>
      </c>
      <c r="F11" s="149">
        <v>95.21</v>
      </c>
      <c r="G11" s="167"/>
      <c r="H11" s="167">
        <f>F11*G11</f>
        <v>0</v>
      </c>
      <c r="I11" s="23"/>
    </row>
    <row r="12" spans="3:9" ht="15.75" thickBot="1" x14ac:dyDescent="0.3">
      <c r="C12" s="57" t="s">
        <v>174</v>
      </c>
      <c r="D12" s="30" t="s">
        <v>161</v>
      </c>
      <c r="E12" s="26" t="s">
        <v>52</v>
      </c>
      <c r="F12" s="149">
        <v>73.239999999999995</v>
      </c>
      <c r="G12" s="167"/>
      <c r="H12" s="167">
        <f t="shared" ref="H12:H16" si="0">F12*G12</f>
        <v>0</v>
      </c>
      <c r="I12" s="23"/>
    </row>
    <row r="13" spans="3:9" ht="15.75" thickBot="1" x14ac:dyDescent="0.3">
      <c r="C13" s="57" t="s">
        <v>176</v>
      </c>
      <c r="D13" s="30" t="s">
        <v>54</v>
      </c>
      <c r="E13" s="26" t="s">
        <v>52</v>
      </c>
      <c r="F13" s="149">
        <v>73.239999999999995</v>
      </c>
      <c r="G13" s="167"/>
      <c r="H13" s="167">
        <f t="shared" si="0"/>
        <v>0</v>
      </c>
      <c r="I13" s="23"/>
    </row>
    <row r="14" spans="3:9" ht="15.75" thickBot="1" x14ac:dyDescent="0.3">
      <c r="C14" s="57" t="s">
        <v>180</v>
      </c>
      <c r="D14" s="30" t="s">
        <v>884</v>
      </c>
      <c r="E14" s="26" t="s">
        <v>40</v>
      </c>
      <c r="F14" s="149">
        <v>36.619999999999997</v>
      </c>
      <c r="G14" s="167"/>
      <c r="H14" s="167">
        <f t="shared" si="0"/>
        <v>0</v>
      </c>
      <c r="I14" s="23"/>
    </row>
    <row r="15" spans="3:9" ht="15.75" thickBot="1" x14ac:dyDescent="0.3">
      <c r="C15" s="57" t="s">
        <v>181</v>
      </c>
      <c r="D15" s="30" t="s">
        <v>65</v>
      </c>
      <c r="E15" s="26" t="s">
        <v>40</v>
      </c>
      <c r="F15" s="149">
        <v>114.25</v>
      </c>
      <c r="G15" s="167"/>
      <c r="H15" s="167">
        <f t="shared" si="0"/>
        <v>0</v>
      </c>
      <c r="I15" s="23"/>
    </row>
    <row r="16" spans="3:9" ht="15.75" thickBot="1" x14ac:dyDescent="0.3">
      <c r="C16" s="57" t="s">
        <v>182</v>
      </c>
      <c r="D16" s="30" t="s">
        <v>1262</v>
      </c>
      <c r="E16" s="26" t="s">
        <v>24</v>
      </c>
      <c r="F16" s="149">
        <v>8</v>
      </c>
      <c r="G16" s="167"/>
      <c r="H16" s="167">
        <f t="shared" si="0"/>
        <v>0</v>
      </c>
      <c r="I16" s="23"/>
    </row>
    <row r="17" spans="3:9" ht="15.75" thickBot="1" x14ac:dyDescent="0.3">
      <c r="C17" s="52"/>
      <c r="D17" s="53" t="s">
        <v>444</v>
      </c>
      <c r="E17" s="54"/>
      <c r="F17" s="147"/>
      <c r="G17" s="156"/>
      <c r="H17" s="165"/>
      <c r="I17" s="23"/>
    </row>
    <row r="18" spans="3:9" ht="15.75" thickBot="1" x14ac:dyDescent="0.3">
      <c r="C18" s="58" t="s">
        <v>43</v>
      </c>
      <c r="D18" s="55" t="s">
        <v>72</v>
      </c>
      <c r="E18" s="59"/>
      <c r="F18" s="150"/>
      <c r="G18" s="159"/>
      <c r="H18" s="168">
        <f>SUBTOTAL(9,H20:H22)</f>
        <v>0</v>
      </c>
      <c r="I18" s="23"/>
    </row>
    <row r="19" spans="3:9" ht="15.75" thickBot="1" x14ac:dyDescent="0.3">
      <c r="C19" s="58" t="s">
        <v>183</v>
      </c>
      <c r="D19" s="55" t="s">
        <v>445</v>
      </c>
      <c r="E19" s="59"/>
      <c r="F19" s="150"/>
      <c r="G19" s="159"/>
      <c r="H19" s="166"/>
      <c r="I19" s="23"/>
    </row>
    <row r="20" spans="3:9" ht="15.75" thickBot="1" x14ac:dyDescent="0.3">
      <c r="C20" s="60" t="s">
        <v>185</v>
      </c>
      <c r="D20" s="49" t="s">
        <v>447</v>
      </c>
      <c r="E20" s="50" t="s">
        <v>68</v>
      </c>
      <c r="F20" s="149">
        <v>146.47</v>
      </c>
      <c r="G20" s="167"/>
      <c r="H20" s="167">
        <f>F20*G20</f>
        <v>0</v>
      </c>
      <c r="I20" s="23"/>
    </row>
    <row r="21" spans="3:9" ht="15.75" thickBot="1" x14ac:dyDescent="0.3">
      <c r="C21" s="60" t="s">
        <v>207</v>
      </c>
      <c r="D21" s="49" t="s">
        <v>1263</v>
      </c>
      <c r="E21" s="50" t="s">
        <v>68</v>
      </c>
      <c r="F21" s="149">
        <v>146.47</v>
      </c>
      <c r="G21" s="167"/>
      <c r="H21" s="167">
        <f t="shared" ref="H21:H22" si="1">F21*G21</f>
        <v>0</v>
      </c>
      <c r="I21" s="23"/>
    </row>
    <row r="22" spans="3:9" ht="15.75" thickBot="1" x14ac:dyDescent="0.3">
      <c r="C22" s="60" t="s">
        <v>229</v>
      </c>
      <c r="D22" s="49" t="s">
        <v>1264</v>
      </c>
      <c r="E22" s="50" t="s">
        <v>61</v>
      </c>
      <c r="F22" s="149">
        <v>3000</v>
      </c>
      <c r="G22" s="167"/>
      <c r="H22" s="167">
        <f t="shared" si="1"/>
        <v>0</v>
      </c>
      <c r="I22" s="23"/>
    </row>
    <row r="23" spans="3:9" ht="15.75" x14ac:dyDescent="0.25">
      <c r="D23" s="365" t="s">
        <v>1269</v>
      </c>
      <c r="E23" s="366"/>
      <c r="F23" s="366"/>
      <c r="G23" s="367"/>
      <c r="H23" s="349">
        <f>SUBTOTAL(9,H9:H22)</f>
        <v>0</v>
      </c>
      <c r="I23" s="23"/>
    </row>
    <row r="24" spans="3:9" ht="15.75" x14ac:dyDescent="0.25">
      <c r="D24" s="362" t="s">
        <v>1270</v>
      </c>
      <c r="E24" s="363"/>
      <c r="F24" s="363"/>
      <c r="G24" s="364"/>
      <c r="H24" s="350">
        <f>H23*0.1</f>
        <v>0</v>
      </c>
      <c r="I24" s="23"/>
    </row>
    <row r="25" spans="3:9" ht="15.75" x14ac:dyDescent="0.25">
      <c r="D25" s="362" t="s">
        <v>1271</v>
      </c>
      <c r="E25" s="363"/>
      <c r="F25" s="363"/>
      <c r="G25" s="364"/>
      <c r="H25" s="350">
        <f>H23*0.05</f>
        <v>0</v>
      </c>
      <c r="I25" s="23"/>
    </row>
    <row r="26" spans="3:9" ht="16.5" thickBot="1" x14ac:dyDescent="0.3">
      <c r="D26" s="359" t="s">
        <v>1272</v>
      </c>
      <c r="E26" s="360"/>
      <c r="F26" s="360"/>
      <c r="G26" s="361"/>
      <c r="H26" s="351">
        <f>SUM(H23:H25)</f>
        <v>0</v>
      </c>
      <c r="I26" s="23"/>
    </row>
    <row r="27" spans="3:9" x14ac:dyDescent="0.25">
      <c r="F27"/>
      <c r="G27"/>
      <c r="H27"/>
      <c r="I27" s="23"/>
    </row>
    <row r="28" spans="3:9" ht="15.75" thickBot="1" x14ac:dyDescent="0.3">
      <c r="F28"/>
      <c r="G28"/>
      <c r="H28"/>
      <c r="I28" s="23"/>
    </row>
    <row r="29" spans="3:9" ht="15.75" thickBot="1" x14ac:dyDescent="0.3">
      <c r="C29" s="79"/>
      <c r="D29" s="80" t="s">
        <v>506</v>
      </c>
      <c r="E29" s="81"/>
      <c r="F29" s="268"/>
      <c r="G29" s="266"/>
      <c r="H29" s="267"/>
      <c r="I29" s="23"/>
    </row>
    <row r="30" spans="3:9" ht="15.75" thickBot="1" x14ac:dyDescent="0.3">
      <c r="C30" s="58" t="s">
        <v>260</v>
      </c>
      <c r="D30" s="55" t="s">
        <v>512</v>
      </c>
      <c r="E30" s="65"/>
      <c r="F30" s="151"/>
      <c r="G30" s="161"/>
      <c r="H30" s="169">
        <f>SUBTOTAL(9,H31:H33)</f>
        <v>0</v>
      </c>
      <c r="I30" s="23"/>
    </row>
    <row r="31" spans="3:9" ht="15.75" thickBot="1" x14ac:dyDescent="0.3">
      <c r="C31" s="60" t="s">
        <v>262</v>
      </c>
      <c r="D31" s="49" t="s">
        <v>516</v>
      </c>
      <c r="E31" s="50" t="s">
        <v>68</v>
      </c>
      <c r="F31" s="149">
        <v>146.47</v>
      </c>
      <c r="G31" s="167"/>
      <c r="H31" s="167">
        <f>F31*G31</f>
        <v>0</v>
      </c>
      <c r="I31" s="23"/>
    </row>
    <row r="32" spans="3:9" ht="23.25" thickBot="1" x14ac:dyDescent="0.3">
      <c r="C32" s="60" t="s">
        <v>1079</v>
      </c>
      <c r="D32" s="49" t="s">
        <v>1265</v>
      </c>
      <c r="E32" s="50" t="s">
        <v>61</v>
      </c>
      <c r="F32" s="149">
        <v>3000</v>
      </c>
      <c r="G32" s="167"/>
      <c r="H32" s="167">
        <f t="shared" ref="H32:H33" si="2">F32*G32</f>
        <v>0</v>
      </c>
      <c r="I32" s="23"/>
    </row>
    <row r="33" spans="3:9" ht="15.75" thickBot="1" x14ac:dyDescent="0.3">
      <c r="C33" s="60" t="s">
        <v>1081</v>
      </c>
      <c r="D33" s="49" t="s">
        <v>1266</v>
      </c>
      <c r="E33" s="50" t="s">
        <v>68</v>
      </c>
      <c r="F33" s="149">
        <v>146.69999999999999</v>
      </c>
      <c r="G33" s="170"/>
      <c r="H33" s="167">
        <f t="shared" si="2"/>
        <v>0</v>
      </c>
      <c r="I33" s="23"/>
    </row>
    <row r="34" spans="3:9" ht="16.5" thickBot="1" x14ac:dyDescent="0.3">
      <c r="D34" s="339" t="s">
        <v>1269</v>
      </c>
      <c r="E34" s="340"/>
      <c r="F34" s="340"/>
      <c r="G34" s="340"/>
      <c r="H34" s="337">
        <f>SUBTOTAL(9,H31:H33)</f>
        <v>0</v>
      </c>
    </row>
    <row r="35" spans="3:9" ht="16.5" thickBot="1" x14ac:dyDescent="0.3">
      <c r="D35" s="339" t="s">
        <v>1273</v>
      </c>
      <c r="E35" s="340"/>
      <c r="F35" s="340"/>
      <c r="G35" s="340"/>
      <c r="H35" s="337">
        <f>H34</f>
        <v>0</v>
      </c>
    </row>
    <row r="36" spans="3:9" ht="16.5" thickBot="1" x14ac:dyDescent="0.3">
      <c r="D36" s="322"/>
      <c r="E36" s="322"/>
      <c r="F36" s="323"/>
      <c r="G36" s="324"/>
      <c r="H36" s="325"/>
    </row>
    <row r="37" spans="3:9" ht="15.75" x14ac:dyDescent="0.25">
      <c r="D37" s="365" t="s">
        <v>1274</v>
      </c>
      <c r="E37" s="366"/>
      <c r="F37" s="366"/>
      <c r="G37" s="367"/>
      <c r="H37" s="352" t="e">
        <f>H35+#REF!</f>
        <v>#REF!</v>
      </c>
    </row>
    <row r="38" spans="3:9" ht="15.75" x14ac:dyDescent="0.25">
      <c r="D38" s="362" t="s">
        <v>1275</v>
      </c>
      <c r="E38" s="363"/>
      <c r="F38" s="363"/>
      <c r="G38" s="364"/>
      <c r="H38" s="353" t="e">
        <f>0.18*H37</f>
        <v>#REF!</v>
      </c>
    </row>
    <row r="39" spans="3:9" ht="15.75" x14ac:dyDescent="0.25">
      <c r="D39" s="362" t="s">
        <v>1276</v>
      </c>
      <c r="E39" s="363"/>
      <c r="F39" s="363"/>
      <c r="G39" s="364"/>
      <c r="H39" s="353" t="e">
        <f>SUM(H37:H38)</f>
        <v>#REF!</v>
      </c>
    </row>
  </sheetData>
  <mergeCells count="16">
    <mergeCell ref="D37:G37"/>
    <mergeCell ref="D38:G38"/>
    <mergeCell ref="D39:G39"/>
    <mergeCell ref="D23:G23"/>
    <mergeCell ref="D24:G24"/>
    <mergeCell ref="D25:G25"/>
    <mergeCell ref="D26:G26"/>
    <mergeCell ref="D34:G34"/>
    <mergeCell ref="D35:G35"/>
    <mergeCell ref="C4:H4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3"/>
  <sheetViews>
    <sheetView showGridLines="0" workbookViewId="0">
      <selection activeCell="G12" sqref="G12"/>
    </sheetView>
  </sheetViews>
  <sheetFormatPr baseColWidth="10" defaultRowHeight="15" x14ac:dyDescent="0.25"/>
  <cols>
    <col min="2" max="2" width="6.140625" bestFit="1" customWidth="1"/>
    <col min="3" max="3" width="56.140625" customWidth="1"/>
    <col min="4" max="4" width="9" style="21" customWidth="1"/>
    <col min="5" max="5" width="6.28515625" style="251" bestFit="1" customWidth="1"/>
    <col min="6" max="6" width="7.28515625" style="242" bestFit="1" customWidth="1"/>
    <col min="7" max="7" width="14.42578125" style="242" customWidth="1"/>
  </cols>
  <sheetData>
    <row r="2" spans="2:8" ht="15.75" thickBot="1" x14ac:dyDescent="0.3"/>
    <row r="3" spans="2:8" ht="18" thickBot="1" x14ac:dyDescent="0.3">
      <c r="B3" s="9" t="s">
        <v>0</v>
      </c>
      <c r="C3" s="10"/>
      <c r="D3" s="10"/>
      <c r="E3" s="10"/>
      <c r="F3" s="10"/>
      <c r="G3" s="11"/>
      <c r="H3" s="1"/>
    </row>
    <row r="4" spans="2:8" x14ac:dyDescent="0.25">
      <c r="B4" s="13" t="s">
        <v>1</v>
      </c>
      <c r="C4" s="15" t="s">
        <v>2</v>
      </c>
      <c r="D4" s="15" t="s">
        <v>3</v>
      </c>
      <c r="E4" s="252" t="s">
        <v>4</v>
      </c>
      <c r="F4" s="243" t="s">
        <v>5</v>
      </c>
      <c r="G4" s="243" t="s">
        <v>6</v>
      </c>
      <c r="H4" s="1"/>
    </row>
    <row r="5" spans="2:8" x14ac:dyDescent="0.25">
      <c r="B5" s="12"/>
      <c r="C5" s="16"/>
      <c r="D5" s="16"/>
      <c r="E5" s="253"/>
      <c r="F5" s="244"/>
      <c r="G5" s="244"/>
      <c r="H5" s="1"/>
    </row>
    <row r="6" spans="2:8" ht="15.75" thickBot="1" x14ac:dyDescent="0.3">
      <c r="B6" s="14"/>
      <c r="C6" s="17"/>
      <c r="D6" s="17"/>
      <c r="E6" s="254"/>
      <c r="F6" s="245"/>
      <c r="G6" s="245"/>
      <c r="H6" s="1"/>
    </row>
    <row r="7" spans="2:8" ht="15.75" thickBot="1" x14ac:dyDescent="0.3">
      <c r="B7" s="2" t="s">
        <v>7</v>
      </c>
      <c r="C7" s="3" t="s">
        <v>8</v>
      </c>
      <c r="D7" s="4"/>
      <c r="E7" s="255"/>
      <c r="F7" s="246"/>
      <c r="G7" s="247"/>
      <c r="H7" s="1"/>
    </row>
    <row r="8" spans="2:8" ht="15.75" thickBot="1" x14ac:dyDescent="0.3">
      <c r="B8" s="5" t="s">
        <v>9</v>
      </c>
      <c r="C8" s="6" t="s">
        <v>10</v>
      </c>
      <c r="D8" s="7" t="s">
        <v>11</v>
      </c>
      <c r="E8" s="256">
        <v>1</v>
      </c>
      <c r="F8" s="248"/>
      <c r="G8" s="249"/>
      <c r="H8" s="1"/>
    </row>
    <row r="9" spans="2:8" ht="15.75" thickBot="1" x14ac:dyDescent="0.3">
      <c r="B9" s="5" t="s">
        <v>12</v>
      </c>
      <c r="C9" s="6" t="s">
        <v>13</v>
      </c>
      <c r="D9" s="7" t="s">
        <v>11</v>
      </c>
      <c r="E9" s="256">
        <v>1</v>
      </c>
      <c r="F9" s="248"/>
      <c r="G9" s="249"/>
      <c r="H9" s="1"/>
    </row>
    <row r="10" spans="2:8" ht="15.75" thickBot="1" x14ac:dyDescent="0.3">
      <c r="B10" s="5" t="s">
        <v>14</v>
      </c>
      <c r="C10" s="6" t="s">
        <v>15</v>
      </c>
      <c r="D10" s="7" t="s">
        <v>11</v>
      </c>
      <c r="E10" s="256">
        <v>1</v>
      </c>
      <c r="F10" s="248"/>
      <c r="G10" s="249"/>
      <c r="H10" s="1"/>
    </row>
    <row r="11" spans="2:8" ht="26.25" thickBot="1" x14ac:dyDescent="0.3">
      <c r="B11" s="5" t="s">
        <v>16</v>
      </c>
      <c r="C11" s="6" t="s">
        <v>17</v>
      </c>
      <c r="D11" s="7" t="s">
        <v>11</v>
      </c>
      <c r="E11" s="256">
        <v>1</v>
      </c>
      <c r="F11" s="248"/>
      <c r="G11" s="249"/>
      <c r="H11" s="1"/>
    </row>
    <row r="12" spans="2:8" ht="15.75" thickBot="1" x14ac:dyDescent="0.3">
      <c r="B12" s="8"/>
      <c r="C12" s="18" t="s">
        <v>18</v>
      </c>
      <c r="D12" s="19"/>
      <c r="E12" s="19"/>
      <c r="F12" s="20"/>
      <c r="G12" s="250">
        <f>SUM(G8:G11)</f>
        <v>0</v>
      </c>
      <c r="H12" s="1"/>
    </row>
    <row r="13" spans="2:8" ht="15.75" thickBot="1" x14ac:dyDescent="0.3">
      <c r="B13" s="1"/>
      <c r="C13" s="18" t="s">
        <v>19</v>
      </c>
      <c r="D13" s="19"/>
      <c r="E13" s="19"/>
      <c r="F13" s="20"/>
      <c r="G13" s="250">
        <f>G12</f>
        <v>0</v>
      </c>
      <c r="H13" s="1"/>
    </row>
  </sheetData>
  <mergeCells count="9">
    <mergeCell ref="C12:F12"/>
    <mergeCell ref="C13:F13"/>
    <mergeCell ref="B3:G3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97"/>
  <sheetViews>
    <sheetView showGridLines="0" workbookViewId="0">
      <selection activeCell="D114" sqref="D114"/>
    </sheetView>
  </sheetViews>
  <sheetFormatPr baseColWidth="10" defaultRowHeight="15" x14ac:dyDescent="0.25"/>
  <cols>
    <col min="1" max="2" width="11.42578125" style="22"/>
    <col min="3" max="3" width="7" style="22" bestFit="1" customWidth="1"/>
    <col min="4" max="4" width="79.85546875" style="22" customWidth="1"/>
    <col min="5" max="5" width="5.5703125" style="22" customWidth="1"/>
    <col min="6" max="6" width="9" style="257" customWidth="1"/>
    <col min="7" max="7" width="7.85546875" style="262" bestFit="1" customWidth="1"/>
    <col min="8" max="8" width="15.140625" style="262" customWidth="1"/>
    <col min="9" max="16384" width="11.42578125" style="22"/>
  </cols>
  <sheetData>
    <row r="1" spans="3:9" x14ac:dyDescent="0.25">
      <c r="I1" s="23"/>
    </row>
    <row r="2" spans="3:9" ht="15.75" thickBot="1" x14ac:dyDescent="0.3">
      <c r="I2" s="23"/>
    </row>
    <row r="3" spans="3:9" ht="15.75" thickBot="1" x14ac:dyDescent="0.3">
      <c r="C3" s="32" t="s">
        <v>20</v>
      </c>
      <c r="D3" s="33"/>
      <c r="E3" s="33"/>
      <c r="F3" s="33"/>
      <c r="G3" s="33"/>
      <c r="H3" s="34"/>
      <c r="I3" s="23"/>
    </row>
    <row r="4" spans="3:9" x14ac:dyDescent="0.25">
      <c r="C4" s="35" t="s">
        <v>1</v>
      </c>
      <c r="D4" s="36" t="s">
        <v>2</v>
      </c>
      <c r="E4" s="36" t="s">
        <v>3</v>
      </c>
      <c r="F4" s="144" t="s">
        <v>4</v>
      </c>
      <c r="G4" s="153" t="s">
        <v>5</v>
      </c>
      <c r="H4" s="153" t="s">
        <v>6</v>
      </c>
      <c r="I4" s="23"/>
    </row>
    <row r="5" spans="3:9" x14ac:dyDescent="0.25">
      <c r="C5" s="37"/>
      <c r="D5" s="38"/>
      <c r="E5" s="38"/>
      <c r="F5" s="145"/>
      <c r="G5" s="154"/>
      <c r="H5" s="154"/>
      <c r="I5" s="23"/>
    </row>
    <row r="6" spans="3:9" ht="15.75" thickBot="1" x14ac:dyDescent="0.3">
      <c r="C6" s="39"/>
      <c r="D6" s="40"/>
      <c r="E6" s="40"/>
      <c r="F6" s="146"/>
      <c r="G6" s="155"/>
      <c r="H6" s="155"/>
      <c r="I6" s="23"/>
    </row>
    <row r="7" spans="3:9" ht="15.75" thickBot="1" x14ac:dyDescent="0.3">
      <c r="C7" s="41"/>
      <c r="D7" s="42" t="s">
        <v>21</v>
      </c>
      <c r="E7" s="43"/>
      <c r="F7" s="43"/>
      <c r="G7" s="44"/>
      <c r="H7" s="165"/>
      <c r="I7" s="23"/>
    </row>
    <row r="8" spans="3:9" ht="15.75" thickBot="1" x14ac:dyDescent="0.3">
      <c r="C8" s="31" t="s">
        <v>7</v>
      </c>
      <c r="D8" s="45" t="s">
        <v>21</v>
      </c>
      <c r="E8" s="46"/>
      <c r="F8" s="258"/>
      <c r="G8" s="168"/>
      <c r="H8" s="166">
        <f>SUBTOTAL(9,H9:H18)</f>
        <v>0</v>
      </c>
      <c r="I8" s="23"/>
    </row>
    <row r="9" spans="3:9" ht="15.75" thickBot="1" x14ac:dyDescent="0.3">
      <c r="C9" s="29" t="s">
        <v>22</v>
      </c>
      <c r="D9" s="47" t="s">
        <v>23</v>
      </c>
      <c r="E9" s="25" t="s">
        <v>24</v>
      </c>
      <c r="F9" s="259">
        <v>21</v>
      </c>
      <c r="G9" s="263"/>
      <c r="H9" s="263">
        <f>F9*G9</f>
        <v>0</v>
      </c>
      <c r="I9" s="23"/>
    </row>
    <row r="10" spans="3:9" ht="15.75" thickBot="1" x14ac:dyDescent="0.3">
      <c r="C10" s="29" t="s">
        <v>25</v>
      </c>
      <c r="D10" s="47" t="s">
        <v>160</v>
      </c>
      <c r="E10" s="25" t="s">
        <v>11</v>
      </c>
      <c r="F10" s="259">
        <v>1</v>
      </c>
      <c r="G10" s="263"/>
      <c r="H10" s="263">
        <f t="shared" ref="H10:H18" si="0">F10*G10</f>
        <v>0</v>
      </c>
      <c r="I10" s="23"/>
    </row>
    <row r="11" spans="3:9" ht="15.75" thickBot="1" x14ac:dyDescent="0.3">
      <c r="C11" s="29" t="s">
        <v>26</v>
      </c>
      <c r="D11" s="47" t="s">
        <v>27</v>
      </c>
      <c r="E11" s="25" t="s">
        <v>11</v>
      </c>
      <c r="F11" s="259">
        <v>1</v>
      </c>
      <c r="G11" s="263"/>
      <c r="H11" s="263">
        <f t="shared" si="0"/>
        <v>0</v>
      </c>
      <c r="I11" s="23"/>
    </row>
    <row r="12" spans="3:9" ht="15.75" thickBot="1" x14ac:dyDescent="0.3">
      <c r="C12" s="29" t="s">
        <v>28</v>
      </c>
      <c r="D12" s="47" t="s">
        <v>29</v>
      </c>
      <c r="E12" s="25" t="s">
        <v>11</v>
      </c>
      <c r="F12" s="259">
        <v>1</v>
      </c>
      <c r="G12" s="263"/>
      <c r="H12" s="263">
        <f t="shared" si="0"/>
        <v>0</v>
      </c>
      <c r="I12" s="23"/>
    </row>
    <row r="13" spans="3:9" ht="15.75" thickBot="1" x14ac:dyDescent="0.3">
      <c r="C13" s="29" t="s">
        <v>30</v>
      </c>
      <c r="D13" s="47" t="s">
        <v>31</v>
      </c>
      <c r="E13" s="25" t="s">
        <v>11</v>
      </c>
      <c r="F13" s="259">
        <v>1</v>
      </c>
      <c r="G13" s="263"/>
      <c r="H13" s="263">
        <f t="shared" si="0"/>
        <v>0</v>
      </c>
      <c r="I13" s="23"/>
    </row>
    <row r="14" spans="3:9" ht="15.75" thickBot="1" x14ac:dyDescent="0.3">
      <c r="C14" s="29" t="s">
        <v>32</v>
      </c>
      <c r="D14" s="47" t="s">
        <v>33</v>
      </c>
      <c r="E14" s="25" t="s">
        <v>11</v>
      </c>
      <c r="F14" s="259">
        <v>1</v>
      </c>
      <c r="G14" s="263"/>
      <c r="H14" s="263">
        <f t="shared" si="0"/>
        <v>0</v>
      </c>
      <c r="I14" s="23"/>
    </row>
    <row r="15" spans="3:9" ht="15.75" thickBot="1" x14ac:dyDescent="0.3">
      <c r="C15" s="29" t="s">
        <v>34</v>
      </c>
      <c r="D15" s="47" t="s">
        <v>35</v>
      </c>
      <c r="E15" s="25" t="s">
        <v>11</v>
      </c>
      <c r="F15" s="259">
        <v>1</v>
      </c>
      <c r="G15" s="263"/>
      <c r="H15" s="263">
        <f t="shared" si="0"/>
        <v>0</v>
      </c>
      <c r="I15" s="23"/>
    </row>
    <row r="16" spans="3:9" ht="15.75" thickBot="1" x14ac:dyDescent="0.3">
      <c r="C16" s="29" t="s">
        <v>36</v>
      </c>
      <c r="D16" s="48" t="s">
        <v>37</v>
      </c>
      <c r="E16" s="25" t="s">
        <v>11</v>
      </c>
      <c r="F16" s="259">
        <v>1</v>
      </c>
      <c r="G16" s="263"/>
      <c r="H16" s="263">
        <f t="shared" si="0"/>
        <v>0</v>
      </c>
      <c r="I16" s="23"/>
    </row>
    <row r="17" spans="3:9" ht="15.75" thickBot="1" x14ac:dyDescent="0.3">
      <c r="C17" s="29" t="s">
        <v>38</v>
      </c>
      <c r="D17" s="48" t="s">
        <v>39</v>
      </c>
      <c r="E17" s="26" t="s">
        <v>40</v>
      </c>
      <c r="F17" s="260">
        <v>15</v>
      </c>
      <c r="G17" s="263"/>
      <c r="H17" s="263">
        <f t="shared" si="0"/>
        <v>0</v>
      </c>
      <c r="I17" s="23"/>
    </row>
    <row r="18" spans="3:9" ht="15.75" thickBot="1" x14ac:dyDescent="0.3">
      <c r="C18" s="29" t="s">
        <v>41</v>
      </c>
      <c r="D18" s="48" t="s">
        <v>42</v>
      </c>
      <c r="E18" s="26" t="s">
        <v>11</v>
      </c>
      <c r="F18" s="260">
        <v>1</v>
      </c>
      <c r="G18" s="263"/>
      <c r="H18" s="263">
        <f t="shared" si="0"/>
        <v>0</v>
      </c>
      <c r="I18" s="23"/>
    </row>
    <row r="19" spans="3:9" ht="15.75" thickBot="1" x14ac:dyDescent="0.3">
      <c r="C19" s="41"/>
      <c r="D19" s="42"/>
      <c r="E19" s="43"/>
      <c r="F19" s="43"/>
      <c r="G19" s="44"/>
      <c r="H19" s="165"/>
      <c r="I19" s="23"/>
    </row>
    <row r="20" spans="3:9" ht="15.75" thickBot="1" x14ac:dyDescent="0.3">
      <c r="C20" s="31" t="s">
        <v>43</v>
      </c>
      <c r="D20" s="45" t="s">
        <v>44</v>
      </c>
      <c r="E20" s="46"/>
      <c r="F20" s="258"/>
      <c r="G20" s="168"/>
      <c r="H20" s="166">
        <f>SUBTOTAL(9,H21:H32)</f>
        <v>0</v>
      </c>
      <c r="I20" s="23"/>
    </row>
    <row r="21" spans="3:9" ht="15.75" thickBot="1" x14ac:dyDescent="0.3">
      <c r="C21" s="29" t="s">
        <v>45</v>
      </c>
      <c r="D21" s="30" t="s">
        <v>46</v>
      </c>
      <c r="E21" s="26" t="s">
        <v>40</v>
      </c>
      <c r="F21" s="259">
        <v>102.02</v>
      </c>
      <c r="G21" s="264"/>
      <c r="H21" s="263">
        <f>F21*G21</f>
        <v>0</v>
      </c>
      <c r="I21" s="23"/>
    </row>
    <row r="22" spans="3:9" ht="15.75" thickBot="1" x14ac:dyDescent="0.3">
      <c r="C22" s="29" t="s">
        <v>47</v>
      </c>
      <c r="D22" s="30" t="s">
        <v>48</v>
      </c>
      <c r="E22" s="26" t="s">
        <v>40</v>
      </c>
      <c r="F22" s="259">
        <v>9</v>
      </c>
      <c r="G22" s="264"/>
      <c r="H22" s="263">
        <f t="shared" ref="H22:H32" si="1">F22*G22</f>
        <v>0</v>
      </c>
      <c r="I22" s="23"/>
    </row>
    <row r="23" spans="3:9" ht="15.75" thickBot="1" x14ac:dyDescent="0.3">
      <c r="C23" s="29" t="s">
        <v>49</v>
      </c>
      <c r="D23" s="30" t="s">
        <v>50</v>
      </c>
      <c r="E23" s="26" t="s">
        <v>24</v>
      </c>
      <c r="F23" s="259">
        <v>4</v>
      </c>
      <c r="G23" s="264"/>
      <c r="H23" s="263">
        <f t="shared" si="1"/>
        <v>0</v>
      </c>
      <c r="I23" s="23"/>
    </row>
    <row r="24" spans="3:9" ht="15.75" thickBot="1" x14ac:dyDescent="0.3">
      <c r="C24" s="29" t="s">
        <v>51</v>
      </c>
      <c r="D24" s="30" t="s">
        <v>161</v>
      </c>
      <c r="E24" s="26" t="s">
        <v>52</v>
      </c>
      <c r="F24" s="259">
        <v>152.55000000000001</v>
      </c>
      <c r="G24" s="264"/>
      <c r="H24" s="263">
        <f t="shared" si="1"/>
        <v>0</v>
      </c>
      <c r="I24" s="23"/>
    </row>
    <row r="25" spans="3:9" ht="15.75" thickBot="1" x14ac:dyDescent="0.3">
      <c r="C25" s="29" t="s">
        <v>53</v>
      </c>
      <c r="D25" s="30" t="s">
        <v>54</v>
      </c>
      <c r="E25" s="26" t="s">
        <v>52</v>
      </c>
      <c r="F25" s="259">
        <v>152.55000000000001</v>
      </c>
      <c r="G25" s="264"/>
      <c r="H25" s="263">
        <f t="shared" si="1"/>
        <v>0</v>
      </c>
      <c r="I25" s="23"/>
    </row>
    <row r="26" spans="3:9" ht="15.75" thickBot="1" x14ac:dyDescent="0.3">
      <c r="C26" s="29" t="s">
        <v>55</v>
      </c>
      <c r="D26" s="30" t="s">
        <v>56</v>
      </c>
      <c r="E26" s="26" t="s">
        <v>52</v>
      </c>
      <c r="F26" s="259">
        <v>47.14</v>
      </c>
      <c r="G26" s="264"/>
      <c r="H26" s="263">
        <f t="shared" si="1"/>
        <v>0</v>
      </c>
      <c r="I26" s="23"/>
    </row>
    <row r="27" spans="3:9" ht="15.75" thickBot="1" x14ac:dyDescent="0.3">
      <c r="C27" s="29" t="s">
        <v>57</v>
      </c>
      <c r="D27" s="30" t="s">
        <v>58</v>
      </c>
      <c r="E27" s="26" t="s">
        <v>40</v>
      </c>
      <c r="F27" s="259">
        <v>38.57</v>
      </c>
      <c r="G27" s="264"/>
      <c r="H27" s="263">
        <f t="shared" si="1"/>
        <v>0</v>
      </c>
      <c r="I27" s="23"/>
    </row>
    <row r="28" spans="3:9" ht="15.75" thickBot="1" x14ac:dyDescent="0.3">
      <c r="C28" s="29" t="s">
        <v>59</v>
      </c>
      <c r="D28" s="30" t="s">
        <v>60</v>
      </c>
      <c r="E28" s="26" t="s">
        <v>61</v>
      </c>
      <c r="F28" s="259">
        <v>1864.97</v>
      </c>
      <c r="G28" s="264"/>
      <c r="H28" s="263">
        <f t="shared" si="1"/>
        <v>0</v>
      </c>
      <c r="I28" s="23"/>
    </row>
    <row r="29" spans="3:9" ht="15.75" thickBot="1" x14ac:dyDescent="0.3">
      <c r="C29" s="29" t="s">
        <v>62</v>
      </c>
      <c r="D29" s="30" t="s">
        <v>63</v>
      </c>
      <c r="E29" s="26" t="s">
        <v>52</v>
      </c>
      <c r="F29" s="259">
        <v>175.69</v>
      </c>
      <c r="G29" s="264"/>
      <c r="H29" s="263">
        <f t="shared" si="1"/>
        <v>0</v>
      </c>
      <c r="I29" s="23"/>
    </row>
    <row r="30" spans="3:9" ht="15.75" thickBot="1" x14ac:dyDescent="0.3">
      <c r="C30" s="29" t="s">
        <v>64</v>
      </c>
      <c r="D30" s="30" t="s">
        <v>65</v>
      </c>
      <c r="E30" s="26" t="s">
        <v>40</v>
      </c>
      <c r="F30" s="259">
        <v>85.94</v>
      </c>
      <c r="G30" s="264"/>
      <c r="H30" s="263">
        <f t="shared" si="1"/>
        <v>0</v>
      </c>
      <c r="I30" s="23"/>
    </row>
    <row r="31" spans="3:9" ht="15.75" thickBot="1" x14ac:dyDescent="0.3">
      <c r="C31" s="29" t="s">
        <v>66</v>
      </c>
      <c r="D31" s="30" t="s">
        <v>67</v>
      </c>
      <c r="E31" s="26" t="s">
        <v>68</v>
      </c>
      <c r="F31" s="259">
        <v>40.369999999999997</v>
      </c>
      <c r="G31" s="264"/>
      <c r="H31" s="263">
        <f t="shared" si="1"/>
        <v>0</v>
      </c>
      <c r="I31" s="23"/>
    </row>
    <row r="32" spans="3:9" ht="15.75" thickBot="1" x14ac:dyDescent="0.3">
      <c r="C32" s="29" t="s">
        <v>69</v>
      </c>
      <c r="D32" s="30" t="s">
        <v>70</v>
      </c>
      <c r="E32" s="26" t="s">
        <v>52</v>
      </c>
      <c r="F32" s="259">
        <v>17.79</v>
      </c>
      <c r="G32" s="264"/>
      <c r="H32" s="263">
        <f t="shared" si="1"/>
        <v>0</v>
      </c>
      <c r="I32" s="23"/>
    </row>
    <row r="33" spans="3:9" ht="15.75" thickBot="1" x14ac:dyDescent="0.3">
      <c r="C33" s="41"/>
      <c r="D33" s="42"/>
      <c r="E33" s="43"/>
      <c r="F33" s="43"/>
      <c r="G33" s="44"/>
      <c r="H33" s="165"/>
      <c r="I33" s="23"/>
    </row>
    <row r="34" spans="3:9" ht="15.75" thickBot="1" x14ac:dyDescent="0.3">
      <c r="C34" s="31" t="s">
        <v>71</v>
      </c>
      <c r="D34" s="45" t="s">
        <v>72</v>
      </c>
      <c r="E34" s="46"/>
      <c r="F34" s="258"/>
      <c r="G34" s="168"/>
      <c r="H34" s="166">
        <f>SUBTOTAL(9,H35:H52)</f>
        <v>0</v>
      </c>
      <c r="I34" s="23"/>
    </row>
    <row r="35" spans="3:9" ht="15.75" thickBot="1" x14ac:dyDescent="0.3">
      <c r="C35" s="29" t="s">
        <v>73</v>
      </c>
      <c r="D35" s="47" t="s">
        <v>74</v>
      </c>
      <c r="E35" s="25" t="s">
        <v>68</v>
      </c>
      <c r="F35" s="259">
        <v>43.7</v>
      </c>
      <c r="G35" s="263"/>
      <c r="H35" s="263">
        <f>F35*G35</f>
        <v>0</v>
      </c>
      <c r="I35" s="23"/>
    </row>
    <row r="36" spans="3:9" ht="15.75" thickBot="1" x14ac:dyDescent="0.3">
      <c r="C36" s="29" t="s">
        <v>75</v>
      </c>
      <c r="D36" s="47" t="s">
        <v>76</v>
      </c>
      <c r="E36" s="25" t="s">
        <v>68</v>
      </c>
      <c r="F36" s="259">
        <v>330</v>
      </c>
      <c r="G36" s="263"/>
      <c r="H36" s="263">
        <f t="shared" ref="H36:H52" si="2">F36*G36</f>
        <v>0</v>
      </c>
      <c r="I36" s="23"/>
    </row>
    <row r="37" spans="3:9" ht="23.25" thickBot="1" x14ac:dyDescent="0.3">
      <c r="C37" s="29" t="s">
        <v>77</v>
      </c>
      <c r="D37" s="30" t="s">
        <v>78</v>
      </c>
      <c r="E37" s="24" t="s">
        <v>24</v>
      </c>
      <c r="F37" s="260">
        <v>28</v>
      </c>
      <c r="G37" s="263"/>
      <c r="H37" s="263">
        <f t="shared" si="2"/>
        <v>0</v>
      </c>
      <c r="I37" s="23"/>
    </row>
    <row r="38" spans="3:9" ht="15.75" thickBot="1" x14ac:dyDescent="0.3">
      <c r="C38" s="29" t="s">
        <v>79</v>
      </c>
      <c r="D38" s="30" t="s">
        <v>162</v>
      </c>
      <c r="E38" s="24" t="s">
        <v>24</v>
      </c>
      <c r="F38" s="260">
        <v>13</v>
      </c>
      <c r="G38" s="263"/>
      <c r="H38" s="263">
        <f t="shared" si="2"/>
        <v>0</v>
      </c>
      <c r="I38" s="23"/>
    </row>
    <row r="39" spans="3:9" ht="23.25" thickBot="1" x14ac:dyDescent="0.3">
      <c r="C39" s="29" t="s">
        <v>80</v>
      </c>
      <c r="D39" s="30" t="s">
        <v>81</v>
      </c>
      <c r="E39" s="24" t="s">
        <v>24</v>
      </c>
      <c r="F39" s="260">
        <v>46</v>
      </c>
      <c r="G39" s="263"/>
      <c r="H39" s="263">
        <f t="shared" si="2"/>
        <v>0</v>
      </c>
      <c r="I39" s="23"/>
    </row>
    <row r="40" spans="3:9" ht="15.75" thickBot="1" x14ac:dyDescent="0.3">
      <c r="C40" s="29" t="s">
        <v>82</v>
      </c>
      <c r="D40" s="30" t="s">
        <v>163</v>
      </c>
      <c r="E40" s="24" t="s">
        <v>24</v>
      </c>
      <c r="F40" s="260">
        <v>14</v>
      </c>
      <c r="G40" s="263"/>
      <c r="H40" s="263">
        <f t="shared" si="2"/>
        <v>0</v>
      </c>
      <c r="I40" s="23"/>
    </row>
    <row r="41" spans="3:9" ht="15.75" thickBot="1" x14ac:dyDescent="0.3">
      <c r="C41" s="29" t="s">
        <v>83</v>
      </c>
      <c r="D41" s="30" t="s">
        <v>84</v>
      </c>
      <c r="E41" s="24" t="s">
        <v>24</v>
      </c>
      <c r="F41" s="260">
        <v>3</v>
      </c>
      <c r="G41" s="263"/>
      <c r="H41" s="263">
        <f t="shared" si="2"/>
        <v>0</v>
      </c>
      <c r="I41" s="23"/>
    </row>
    <row r="42" spans="3:9" ht="15.75" thickBot="1" x14ac:dyDescent="0.3">
      <c r="C42" s="29" t="s">
        <v>85</v>
      </c>
      <c r="D42" s="30" t="s">
        <v>86</v>
      </c>
      <c r="E42" s="24" t="s">
        <v>24</v>
      </c>
      <c r="F42" s="260">
        <v>3</v>
      </c>
      <c r="G42" s="263"/>
      <c r="H42" s="263">
        <f t="shared" si="2"/>
        <v>0</v>
      </c>
      <c r="I42" s="23"/>
    </row>
    <row r="43" spans="3:9" ht="15.75" thickBot="1" x14ac:dyDescent="0.3">
      <c r="C43" s="29" t="s">
        <v>87</v>
      </c>
      <c r="D43" s="30" t="s">
        <v>88</v>
      </c>
      <c r="E43" s="24" t="s">
        <v>24</v>
      </c>
      <c r="F43" s="260">
        <v>3</v>
      </c>
      <c r="G43" s="263"/>
      <c r="H43" s="263">
        <f t="shared" si="2"/>
        <v>0</v>
      </c>
      <c r="I43" s="23"/>
    </row>
    <row r="44" spans="3:9" ht="15.75" thickBot="1" x14ac:dyDescent="0.3">
      <c r="C44" s="29" t="s">
        <v>89</v>
      </c>
      <c r="D44" s="48" t="s">
        <v>90</v>
      </c>
      <c r="E44" s="26" t="s">
        <v>61</v>
      </c>
      <c r="F44" s="260">
        <v>105</v>
      </c>
      <c r="G44" s="263"/>
      <c r="H44" s="263">
        <f t="shared" si="2"/>
        <v>0</v>
      </c>
      <c r="I44" s="23"/>
    </row>
    <row r="45" spans="3:9" ht="15.75" thickBot="1" x14ac:dyDescent="0.3">
      <c r="C45" s="29" t="s">
        <v>91</v>
      </c>
      <c r="D45" s="30" t="s">
        <v>92</v>
      </c>
      <c r="E45" s="26" t="s">
        <v>24</v>
      </c>
      <c r="F45" s="260">
        <v>3</v>
      </c>
      <c r="G45" s="263"/>
      <c r="H45" s="263">
        <f t="shared" si="2"/>
        <v>0</v>
      </c>
      <c r="I45" s="23"/>
    </row>
    <row r="46" spans="3:9" ht="15.75" thickBot="1" x14ac:dyDescent="0.3">
      <c r="C46" s="29" t="s">
        <v>93</v>
      </c>
      <c r="D46" s="30" t="s">
        <v>94</v>
      </c>
      <c r="E46" s="26" t="s">
        <v>61</v>
      </c>
      <c r="F46" s="260">
        <v>295</v>
      </c>
      <c r="G46" s="263"/>
      <c r="H46" s="263">
        <f t="shared" si="2"/>
        <v>0</v>
      </c>
      <c r="I46" s="23"/>
    </row>
    <row r="47" spans="3:9" ht="15.75" thickBot="1" x14ac:dyDescent="0.3">
      <c r="C47" s="29" t="s">
        <v>95</v>
      </c>
      <c r="D47" s="30" t="s">
        <v>96</v>
      </c>
      <c r="E47" s="24" t="s">
        <v>24</v>
      </c>
      <c r="F47" s="260">
        <v>6</v>
      </c>
      <c r="G47" s="263"/>
      <c r="H47" s="263">
        <f t="shared" si="2"/>
        <v>0</v>
      </c>
      <c r="I47" s="23"/>
    </row>
    <row r="48" spans="3:9" ht="15.75" thickBot="1" x14ac:dyDescent="0.3">
      <c r="C48" s="29" t="s">
        <v>97</v>
      </c>
      <c r="D48" s="30" t="s">
        <v>98</v>
      </c>
      <c r="E48" s="24" t="s">
        <v>61</v>
      </c>
      <c r="F48" s="260">
        <v>150</v>
      </c>
      <c r="G48" s="263"/>
      <c r="H48" s="263">
        <f t="shared" si="2"/>
        <v>0</v>
      </c>
      <c r="I48" s="23"/>
    </row>
    <row r="49" spans="3:9" ht="15.75" thickBot="1" x14ac:dyDescent="0.3">
      <c r="C49" s="29" t="s">
        <v>99</v>
      </c>
      <c r="D49" s="30" t="s">
        <v>100</v>
      </c>
      <c r="E49" s="24" t="s">
        <v>11</v>
      </c>
      <c r="F49" s="260">
        <v>1</v>
      </c>
      <c r="G49" s="263"/>
      <c r="H49" s="263">
        <f t="shared" si="2"/>
        <v>0</v>
      </c>
      <c r="I49" s="23"/>
    </row>
    <row r="50" spans="3:9" ht="15.75" thickBot="1" x14ac:dyDescent="0.3">
      <c r="C50" s="29" t="s">
        <v>101</v>
      </c>
      <c r="D50" s="30" t="s">
        <v>102</v>
      </c>
      <c r="E50" s="24" t="s">
        <v>11</v>
      </c>
      <c r="F50" s="260">
        <v>1</v>
      </c>
      <c r="G50" s="263"/>
      <c r="H50" s="263">
        <f t="shared" si="2"/>
        <v>0</v>
      </c>
      <c r="I50" s="23"/>
    </row>
    <row r="51" spans="3:9" ht="15.75" thickBot="1" x14ac:dyDescent="0.3">
      <c r="C51" s="29" t="s">
        <v>103</v>
      </c>
      <c r="D51" s="47" t="s">
        <v>104</v>
      </c>
      <c r="E51" s="25" t="s">
        <v>24</v>
      </c>
      <c r="F51" s="259">
        <v>1</v>
      </c>
      <c r="G51" s="263"/>
      <c r="H51" s="263">
        <f t="shared" si="2"/>
        <v>0</v>
      </c>
      <c r="I51" s="23"/>
    </row>
    <row r="52" spans="3:9" ht="15.75" thickBot="1" x14ac:dyDescent="0.3">
      <c r="C52" s="29" t="s">
        <v>105</v>
      </c>
      <c r="D52" s="47" t="s">
        <v>106</v>
      </c>
      <c r="E52" s="25" t="s">
        <v>24</v>
      </c>
      <c r="F52" s="259">
        <v>2</v>
      </c>
      <c r="G52" s="263"/>
      <c r="H52" s="263">
        <f t="shared" si="2"/>
        <v>0</v>
      </c>
      <c r="I52" s="23"/>
    </row>
    <row r="53" spans="3:9" ht="15.75" thickBot="1" x14ac:dyDescent="0.3">
      <c r="C53" s="41"/>
      <c r="D53" s="42"/>
      <c r="E53" s="43"/>
      <c r="F53" s="43"/>
      <c r="G53" s="44"/>
      <c r="H53" s="165"/>
      <c r="I53" s="23"/>
    </row>
    <row r="54" spans="3:9" ht="15.75" thickBot="1" x14ac:dyDescent="0.3">
      <c r="C54" s="31" t="s">
        <v>107</v>
      </c>
      <c r="D54" s="45" t="s">
        <v>108</v>
      </c>
      <c r="E54" s="46"/>
      <c r="F54" s="258"/>
      <c r="G54" s="168"/>
      <c r="H54" s="166">
        <f>+SUBTOTAL(9,H55:H58)</f>
        <v>0</v>
      </c>
      <c r="I54" s="23"/>
    </row>
    <row r="55" spans="3:9" ht="15.75" thickBot="1" x14ac:dyDescent="0.3">
      <c r="C55" s="29" t="s">
        <v>109</v>
      </c>
      <c r="D55" s="47" t="s">
        <v>110</v>
      </c>
      <c r="E55" s="25" t="s">
        <v>24</v>
      </c>
      <c r="F55" s="259">
        <v>3</v>
      </c>
      <c r="G55" s="264"/>
      <c r="H55" s="263">
        <f>F55*G55</f>
        <v>0</v>
      </c>
      <c r="I55" s="23"/>
    </row>
    <row r="56" spans="3:9" ht="23.25" thickBot="1" x14ac:dyDescent="0.3">
      <c r="C56" s="29" t="s">
        <v>111</v>
      </c>
      <c r="D56" s="30" t="s">
        <v>164</v>
      </c>
      <c r="E56" s="26" t="s">
        <v>68</v>
      </c>
      <c r="F56" s="261">
        <v>750</v>
      </c>
      <c r="G56" s="264"/>
      <c r="H56" s="263">
        <f t="shared" ref="H56:H58" si="3">F56*G56</f>
        <v>0</v>
      </c>
      <c r="I56" s="23"/>
    </row>
    <row r="57" spans="3:9" ht="23.25" thickBot="1" x14ac:dyDescent="0.3">
      <c r="C57" s="29" t="s">
        <v>112</v>
      </c>
      <c r="D57" s="30" t="s">
        <v>113</v>
      </c>
      <c r="E57" s="26" t="s">
        <v>68</v>
      </c>
      <c r="F57" s="261">
        <v>780</v>
      </c>
      <c r="G57" s="264"/>
      <c r="H57" s="263">
        <f t="shared" si="3"/>
        <v>0</v>
      </c>
      <c r="I57" s="23"/>
    </row>
    <row r="58" spans="3:9" ht="15.75" thickBot="1" x14ac:dyDescent="0.3">
      <c r="C58" s="29" t="s">
        <v>114</v>
      </c>
      <c r="D58" s="30" t="s">
        <v>115</v>
      </c>
      <c r="E58" s="26" t="s">
        <v>11</v>
      </c>
      <c r="F58" s="261">
        <v>1</v>
      </c>
      <c r="G58" s="264"/>
      <c r="H58" s="263">
        <f t="shared" si="3"/>
        <v>0</v>
      </c>
      <c r="I58" s="23"/>
    </row>
    <row r="59" spans="3:9" ht="15.75" thickBot="1" x14ac:dyDescent="0.3">
      <c r="C59" s="41"/>
      <c r="D59" s="42"/>
      <c r="E59" s="43"/>
      <c r="F59" s="43"/>
      <c r="G59" s="44"/>
      <c r="H59" s="165"/>
      <c r="I59" s="23"/>
    </row>
    <row r="60" spans="3:9" ht="15.75" thickBot="1" x14ac:dyDescent="0.3">
      <c r="C60" s="31" t="s">
        <v>116</v>
      </c>
      <c r="D60" s="45" t="s">
        <v>117</v>
      </c>
      <c r="E60" s="46"/>
      <c r="F60" s="258"/>
      <c r="G60" s="168"/>
      <c r="H60" s="166">
        <f>SUBTOTAL(9,H61)</f>
        <v>0</v>
      </c>
      <c r="I60" s="23"/>
    </row>
    <row r="61" spans="3:9" ht="15.75" thickBot="1" x14ac:dyDescent="0.3">
      <c r="C61" s="29" t="s">
        <v>118</v>
      </c>
      <c r="D61" s="49" t="s">
        <v>119</v>
      </c>
      <c r="E61" s="26" t="s">
        <v>11</v>
      </c>
      <c r="F61" s="261">
        <v>1</v>
      </c>
      <c r="G61" s="265"/>
      <c r="H61" s="263">
        <f>F61*G61</f>
        <v>0</v>
      </c>
      <c r="I61" s="23"/>
    </row>
    <row r="62" spans="3:9" ht="15.75" x14ac:dyDescent="0.25">
      <c r="C62" s="313"/>
      <c r="D62" s="316" t="s">
        <v>1269</v>
      </c>
      <c r="E62" s="316"/>
      <c r="F62" s="316"/>
      <c r="G62" s="316"/>
      <c r="H62" s="317">
        <f>SUBTOTAL(9,H8:H61)</f>
        <v>0</v>
      </c>
      <c r="I62" s="23"/>
    </row>
    <row r="63" spans="3:9" ht="15.75" x14ac:dyDescent="0.25">
      <c r="C63" s="313"/>
      <c r="D63" s="316" t="s">
        <v>1270</v>
      </c>
      <c r="E63" s="316"/>
      <c r="F63" s="316"/>
      <c r="G63" s="316"/>
      <c r="H63" s="317">
        <f>H62*0.1</f>
        <v>0</v>
      </c>
      <c r="I63" s="23"/>
    </row>
    <row r="64" spans="3:9" ht="15.75" x14ac:dyDescent="0.25">
      <c r="C64" s="313"/>
      <c r="D64" s="316" t="s">
        <v>1271</v>
      </c>
      <c r="E64" s="316"/>
      <c r="F64" s="316"/>
      <c r="G64" s="316"/>
      <c r="H64" s="317">
        <f>H62*0.05</f>
        <v>0</v>
      </c>
      <c r="I64" s="23"/>
    </row>
    <row r="65" spans="3:9" ht="15.75" x14ac:dyDescent="0.25">
      <c r="C65" s="313"/>
      <c r="D65" s="316" t="s">
        <v>1272</v>
      </c>
      <c r="E65" s="316"/>
      <c r="F65" s="316"/>
      <c r="G65" s="316"/>
      <c r="H65" s="317">
        <f>SUM(H62:H64)</f>
        <v>0</v>
      </c>
      <c r="I65" s="23"/>
    </row>
    <row r="66" spans="3:9" ht="15.75" thickBot="1" x14ac:dyDescent="0.3">
      <c r="C66" s="313"/>
      <c r="D66" s="314"/>
      <c r="E66" s="315"/>
      <c r="F66" s="318"/>
      <c r="G66" s="319"/>
      <c r="H66" s="320"/>
      <c r="I66" s="23"/>
    </row>
    <row r="67" spans="3:9" ht="16.5" customHeight="1" thickBot="1" x14ac:dyDescent="0.3">
      <c r="C67" s="27"/>
      <c r="D67" s="28"/>
      <c r="E67" s="28"/>
      <c r="F67" s="28"/>
      <c r="G67" s="28"/>
      <c r="H67" s="28"/>
      <c r="I67" s="23"/>
    </row>
    <row r="68" spans="3:9" ht="16.5" customHeight="1" thickBot="1" x14ac:dyDescent="0.3">
      <c r="C68" s="51"/>
      <c r="D68" s="42" t="s">
        <v>165</v>
      </c>
      <c r="E68" s="43"/>
      <c r="F68" s="43"/>
      <c r="G68" s="44"/>
      <c r="H68" s="165"/>
      <c r="I68" s="23"/>
    </row>
    <row r="69" spans="3:9" ht="16.5" customHeight="1" thickBot="1" x14ac:dyDescent="0.3">
      <c r="C69" s="31" t="s">
        <v>166</v>
      </c>
      <c r="D69" s="45" t="s">
        <v>165</v>
      </c>
      <c r="E69" s="46"/>
      <c r="F69" s="258"/>
      <c r="G69" s="168"/>
      <c r="H69" s="166">
        <f>SUBTOTAL(9,H70:H84)</f>
        <v>0</v>
      </c>
      <c r="I69" s="23"/>
    </row>
    <row r="70" spans="3:9" ht="16.5" customHeight="1" thickBot="1" x14ac:dyDescent="0.3">
      <c r="C70" s="29" t="s">
        <v>120</v>
      </c>
      <c r="D70" s="47" t="s">
        <v>121</v>
      </c>
      <c r="E70" s="25" t="s">
        <v>68</v>
      </c>
      <c r="F70" s="259">
        <v>43.7</v>
      </c>
      <c r="G70" s="263"/>
      <c r="H70" s="263">
        <f>G70*F70</f>
        <v>0</v>
      </c>
      <c r="I70" s="23"/>
    </row>
    <row r="71" spans="3:9" ht="15.75" thickBot="1" x14ac:dyDescent="0.3">
      <c r="C71" s="29" t="s">
        <v>122</v>
      </c>
      <c r="D71" s="47" t="s">
        <v>123</v>
      </c>
      <c r="E71" s="25" t="s">
        <v>68</v>
      </c>
      <c r="F71" s="259">
        <v>330</v>
      </c>
      <c r="G71" s="263"/>
      <c r="H71" s="263">
        <f t="shared" ref="H71:H84" si="4">G71*F71</f>
        <v>0</v>
      </c>
      <c r="I71" s="23"/>
    </row>
    <row r="72" spans="3:9" ht="23.25" thickBot="1" x14ac:dyDescent="0.3">
      <c r="C72" s="29" t="s">
        <v>124</v>
      </c>
      <c r="D72" s="30" t="s">
        <v>125</v>
      </c>
      <c r="E72" s="24" t="s">
        <v>24</v>
      </c>
      <c r="F72" s="260">
        <v>28</v>
      </c>
      <c r="G72" s="175"/>
      <c r="H72" s="263">
        <f t="shared" si="4"/>
        <v>0</v>
      </c>
      <c r="I72" s="23"/>
    </row>
    <row r="73" spans="3:9" ht="15.75" thickBot="1" x14ac:dyDescent="0.3">
      <c r="C73" s="29" t="s">
        <v>126</v>
      </c>
      <c r="D73" s="30" t="s">
        <v>127</v>
      </c>
      <c r="E73" s="24" t="s">
        <v>24</v>
      </c>
      <c r="F73" s="260">
        <v>13</v>
      </c>
      <c r="G73" s="160"/>
      <c r="H73" s="263">
        <f t="shared" si="4"/>
        <v>0</v>
      </c>
      <c r="I73" s="23"/>
    </row>
    <row r="74" spans="3:9" ht="23.25" thickBot="1" x14ac:dyDescent="0.3">
      <c r="C74" s="29" t="s">
        <v>128</v>
      </c>
      <c r="D74" s="30" t="s">
        <v>129</v>
      </c>
      <c r="E74" s="24" t="s">
        <v>24</v>
      </c>
      <c r="F74" s="260">
        <v>46</v>
      </c>
      <c r="G74" s="175"/>
      <c r="H74" s="263">
        <f t="shared" si="4"/>
        <v>0</v>
      </c>
      <c r="I74" s="23"/>
    </row>
    <row r="75" spans="3:9" ht="15.75" thickBot="1" x14ac:dyDescent="0.3">
      <c r="C75" s="29" t="s">
        <v>130</v>
      </c>
      <c r="D75" s="30" t="s">
        <v>131</v>
      </c>
      <c r="E75" s="24" t="s">
        <v>24</v>
      </c>
      <c r="F75" s="260">
        <v>14</v>
      </c>
      <c r="G75" s="160"/>
      <c r="H75" s="263">
        <f t="shared" si="4"/>
        <v>0</v>
      </c>
      <c r="I75" s="23"/>
    </row>
    <row r="76" spans="3:9" ht="15.75" thickBot="1" x14ac:dyDescent="0.3">
      <c r="C76" s="29" t="s">
        <v>132</v>
      </c>
      <c r="D76" s="48" t="s">
        <v>133</v>
      </c>
      <c r="E76" s="24" t="s">
        <v>11</v>
      </c>
      <c r="F76" s="260">
        <v>1</v>
      </c>
      <c r="G76" s="175"/>
      <c r="H76" s="263">
        <f t="shared" si="4"/>
        <v>0</v>
      </c>
      <c r="I76" s="23"/>
    </row>
    <row r="77" spans="3:9" ht="15.75" thickBot="1" x14ac:dyDescent="0.3">
      <c r="C77" s="29" t="s">
        <v>134</v>
      </c>
      <c r="D77" s="48" t="s">
        <v>167</v>
      </c>
      <c r="E77" s="24" t="s">
        <v>11</v>
      </c>
      <c r="F77" s="260">
        <v>1</v>
      </c>
      <c r="G77" s="175"/>
      <c r="H77" s="263">
        <f t="shared" si="4"/>
        <v>0</v>
      </c>
      <c r="I77" s="23"/>
    </row>
    <row r="78" spans="3:9" ht="15.75" thickBot="1" x14ac:dyDescent="0.3">
      <c r="C78" s="29" t="s">
        <v>135</v>
      </c>
      <c r="D78" s="48" t="s">
        <v>136</v>
      </c>
      <c r="E78" s="24" t="s">
        <v>11</v>
      </c>
      <c r="F78" s="260">
        <v>1</v>
      </c>
      <c r="G78" s="175"/>
      <c r="H78" s="263">
        <f t="shared" si="4"/>
        <v>0</v>
      </c>
      <c r="I78" s="23"/>
    </row>
    <row r="79" spans="3:9" ht="15.75" thickBot="1" x14ac:dyDescent="0.3">
      <c r="C79" s="29" t="s">
        <v>137</v>
      </c>
      <c r="D79" s="48" t="s">
        <v>138</v>
      </c>
      <c r="E79" s="26" t="s">
        <v>61</v>
      </c>
      <c r="F79" s="260">
        <v>105</v>
      </c>
      <c r="G79" s="264"/>
      <c r="H79" s="263">
        <f t="shared" si="4"/>
        <v>0</v>
      </c>
      <c r="I79" s="23"/>
    </row>
    <row r="80" spans="3:9" ht="15.75" thickBot="1" x14ac:dyDescent="0.3">
      <c r="C80" s="29" t="s">
        <v>139</v>
      </c>
      <c r="D80" s="48" t="s">
        <v>140</v>
      </c>
      <c r="E80" s="26" t="s">
        <v>61</v>
      </c>
      <c r="F80" s="260">
        <v>295</v>
      </c>
      <c r="G80" s="264"/>
      <c r="H80" s="263">
        <f t="shared" si="4"/>
        <v>0</v>
      </c>
      <c r="I80" s="23"/>
    </row>
    <row r="81" spans="3:9" ht="15.75" thickBot="1" x14ac:dyDescent="0.3">
      <c r="C81" s="29" t="s">
        <v>141</v>
      </c>
      <c r="D81" s="48" t="s">
        <v>142</v>
      </c>
      <c r="E81" s="26" t="s">
        <v>61</v>
      </c>
      <c r="F81" s="260">
        <v>9085</v>
      </c>
      <c r="G81" s="264"/>
      <c r="H81" s="263">
        <f t="shared" si="4"/>
        <v>0</v>
      </c>
      <c r="I81" s="23"/>
    </row>
    <row r="82" spans="3:9" ht="15.75" thickBot="1" x14ac:dyDescent="0.3">
      <c r="C82" s="29" t="s">
        <v>143</v>
      </c>
      <c r="D82" s="48" t="s">
        <v>144</v>
      </c>
      <c r="E82" s="26" t="s">
        <v>61</v>
      </c>
      <c r="F82" s="260">
        <v>150</v>
      </c>
      <c r="G82" s="264"/>
      <c r="H82" s="263">
        <f t="shared" si="4"/>
        <v>0</v>
      </c>
      <c r="I82" s="23"/>
    </row>
    <row r="83" spans="3:9" ht="15.75" thickBot="1" x14ac:dyDescent="0.3">
      <c r="C83" s="29" t="s">
        <v>145</v>
      </c>
      <c r="D83" s="30" t="s">
        <v>146</v>
      </c>
      <c r="E83" s="24" t="s">
        <v>24</v>
      </c>
      <c r="F83" s="260">
        <v>6</v>
      </c>
      <c r="G83" s="264"/>
      <c r="H83" s="263">
        <f t="shared" si="4"/>
        <v>0</v>
      </c>
      <c r="I83" s="23"/>
    </row>
    <row r="84" spans="3:9" ht="23.25" thickBot="1" x14ac:dyDescent="0.3">
      <c r="C84" s="29" t="s">
        <v>147</v>
      </c>
      <c r="D84" s="30" t="s">
        <v>148</v>
      </c>
      <c r="E84" s="24" t="s">
        <v>24</v>
      </c>
      <c r="F84" s="260">
        <v>4</v>
      </c>
      <c r="G84" s="264"/>
      <c r="H84" s="263">
        <f t="shared" si="4"/>
        <v>0</v>
      </c>
      <c r="I84" s="23"/>
    </row>
    <row r="85" spans="3:9" ht="15.75" thickBot="1" x14ac:dyDescent="0.3">
      <c r="C85" s="41"/>
      <c r="D85" s="42"/>
      <c r="E85" s="43"/>
      <c r="F85" s="43"/>
      <c r="G85" s="44"/>
      <c r="H85" s="165"/>
      <c r="I85" s="23"/>
    </row>
    <row r="86" spans="3:9" ht="15.75" thickBot="1" x14ac:dyDescent="0.3">
      <c r="C86" s="31" t="s">
        <v>168</v>
      </c>
      <c r="D86" s="45" t="s">
        <v>149</v>
      </c>
      <c r="E86" s="46"/>
      <c r="F86" s="258"/>
      <c r="G86" s="168"/>
      <c r="H86" s="166">
        <f>SUBTOTAL(9,H87:H91)</f>
        <v>0</v>
      </c>
      <c r="I86" s="23"/>
    </row>
    <row r="87" spans="3:9" ht="15.75" thickBot="1" x14ac:dyDescent="0.3">
      <c r="C87" s="29" t="s">
        <v>150</v>
      </c>
      <c r="D87" s="30" t="s">
        <v>151</v>
      </c>
      <c r="E87" s="26" t="s">
        <v>11</v>
      </c>
      <c r="F87" s="261">
        <v>1</v>
      </c>
      <c r="G87" s="264"/>
      <c r="H87" s="263">
        <f>F87*G87</f>
        <v>0</v>
      </c>
      <c r="I87" s="23"/>
    </row>
    <row r="88" spans="3:9" ht="23.25" thickBot="1" x14ac:dyDescent="0.3">
      <c r="C88" s="29" t="s">
        <v>152</v>
      </c>
      <c r="D88" s="30" t="s">
        <v>153</v>
      </c>
      <c r="E88" s="26" t="s">
        <v>11</v>
      </c>
      <c r="F88" s="261">
        <v>1</v>
      </c>
      <c r="G88" s="264"/>
      <c r="H88" s="263">
        <f t="shared" ref="H88:H91" si="5">F88*G88</f>
        <v>0</v>
      </c>
      <c r="I88" s="23"/>
    </row>
    <row r="89" spans="3:9" ht="23.25" thickBot="1" x14ac:dyDescent="0.3">
      <c r="C89" s="29" t="s">
        <v>154</v>
      </c>
      <c r="D89" s="30" t="s">
        <v>155</v>
      </c>
      <c r="E89" s="26" t="s">
        <v>11</v>
      </c>
      <c r="F89" s="261">
        <v>1</v>
      </c>
      <c r="G89" s="264"/>
      <c r="H89" s="263">
        <f t="shared" si="5"/>
        <v>0</v>
      </c>
      <c r="I89" s="23"/>
    </row>
    <row r="90" spans="3:9" ht="15.75" thickBot="1" x14ac:dyDescent="0.3">
      <c r="C90" s="29" t="s">
        <v>156</v>
      </c>
      <c r="D90" s="30" t="s">
        <v>157</v>
      </c>
      <c r="E90" s="26" t="s">
        <v>11</v>
      </c>
      <c r="F90" s="261">
        <v>1</v>
      </c>
      <c r="G90" s="264"/>
      <c r="H90" s="263">
        <f t="shared" si="5"/>
        <v>0</v>
      </c>
      <c r="I90" s="23"/>
    </row>
    <row r="91" spans="3:9" ht="15.75" thickBot="1" x14ac:dyDescent="0.3">
      <c r="C91" s="29" t="s">
        <v>158</v>
      </c>
      <c r="D91" s="30" t="s">
        <v>159</v>
      </c>
      <c r="E91" s="26" t="s">
        <v>11</v>
      </c>
      <c r="F91" s="261">
        <v>1</v>
      </c>
      <c r="G91" s="264"/>
      <c r="H91" s="263">
        <f t="shared" si="5"/>
        <v>0</v>
      </c>
      <c r="I91" s="23"/>
    </row>
    <row r="92" spans="3:9" ht="15.75" x14ac:dyDescent="0.25">
      <c r="D92" s="316" t="s">
        <v>1269</v>
      </c>
      <c r="E92" s="316"/>
      <c r="F92" s="316"/>
      <c r="G92" s="316"/>
      <c r="H92" s="321">
        <f>SUBTOTAL(9,H70:H91)</f>
        <v>0</v>
      </c>
    </row>
    <row r="93" spans="3:9" ht="15.75" x14ac:dyDescent="0.25">
      <c r="D93" s="316" t="s">
        <v>1273</v>
      </c>
      <c r="E93" s="316"/>
      <c r="F93" s="316"/>
      <c r="G93" s="316"/>
      <c r="H93" s="321">
        <f>H92</f>
        <v>0</v>
      </c>
    </row>
    <row r="94" spans="3:9" ht="15.75" x14ac:dyDescent="0.25">
      <c r="D94" s="322"/>
      <c r="E94" s="322"/>
      <c r="F94" s="323"/>
      <c r="G94" s="324"/>
      <c r="H94" s="325"/>
    </row>
    <row r="95" spans="3:9" ht="15.75" x14ac:dyDescent="0.25">
      <c r="D95" s="316" t="s">
        <v>1274</v>
      </c>
      <c r="E95" s="316"/>
      <c r="F95" s="316"/>
      <c r="G95" s="316"/>
      <c r="H95" s="326">
        <f>H93+H65</f>
        <v>0</v>
      </c>
    </row>
    <row r="96" spans="3:9" ht="15.75" x14ac:dyDescent="0.25">
      <c r="D96" s="316" t="s">
        <v>1275</v>
      </c>
      <c r="E96" s="316"/>
      <c r="F96" s="316"/>
      <c r="G96" s="316"/>
      <c r="H96" s="326">
        <f>0.18*H95</f>
        <v>0</v>
      </c>
    </row>
    <row r="97" spans="4:8" ht="15.75" x14ac:dyDescent="0.25">
      <c r="D97" s="316" t="s">
        <v>1276</v>
      </c>
      <c r="E97" s="316"/>
      <c r="F97" s="316"/>
      <c r="G97" s="316"/>
      <c r="H97" s="326">
        <f>SUM(H95:H96)</f>
        <v>0</v>
      </c>
    </row>
  </sheetData>
  <mergeCells count="24">
    <mergeCell ref="D95:G95"/>
    <mergeCell ref="D96:G96"/>
    <mergeCell ref="D97:G97"/>
    <mergeCell ref="D62:G62"/>
    <mergeCell ref="D63:G63"/>
    <mergeCell ref="D64:G64"/>
    <mergeCell ref="D65:G65"/>
    <mergeCell ref="D92:G92"/>
    <mergeCell ref="D93:G93"/>
    <mergeCell ref="D68:G68"/>
    <mergeCell ref="D85:G85"/>
    <mergeCell ref="D67:H67"/>
    <mergeCell ref="D7:G7"/>
    <mergeCell ref="D19:G19"/>
    <mergeCell ref="D33:G33"/>
    <mergeCell ref="D53:G53"/>
    <mergeCell ref="D59:G59"/>
    <mergeCell ref="C3:H3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180"/>
  <sheetViews>
    <sheetView showGridLines="0" workbookViewId="0">
      <selection activeCell="J11" sqref="J11"/>
    </sheetView>
  </sheetViews>
  <sheetFormatPr baseColWidth="10" defaultRowHeight="15" x14ac:dyDescent="0.25"/>
  <cols>
    <col min="1" max="2" width="11.42578125" style="22"/>
    <col min="3" max="3" width="9.140625" style="22" bestFit="1" customWidth="1"/>
    <col min="4" max="4" width="61.42578125" style="22" bestFit="1" customWidth="1"/>
    <col min="5" max="5" width="5.7109375" style="298" customWidth="1"/>
    <col min="6" max="6" width="8" style="299" customWidth="1"/>
    <col min="7" max="7" width="9.140625" style="300" customWidth="1"/>
    <col min="8" max="8" width="16.85546875" style="300" customWidth="1"/>
    <col min="9" max="16384" width="11.42578125" style="22"/>
  </cols>
  <sheetData>
    <row r="3" spans="3:9" ht="15.75" thickBot="1" x14ac:dyDescent="0.3"/>
    <row r="4" spans="3:9" ht="15.75" thickBot="1" x14ac:dyDescent="0.3">
      <c r="C4" s="32" t="s">
        <v>169</v>
      </c>
      <c r="D4" s="33"/>
      <c r="E4" s="33"/>
      <c r="F4" s="33"/>
      <c r="G4" s="33"/>
      <c r="H4" s="34"/>
      <c r="I4" s="23"/>
    </row>
    <row r="5" spans="3:9" x14ac:dyDescent="0.25">
      <c r="C5" s="35" t="s">
        <v>1</v>
      </c>
      <c r="D5" s="36" t="s">
        <v>2</v>
      </c>
      <c r="E5" s="36" t="s">
        <v>3</v>
      </c>
      <c r="F5" s="144" t="s">
        <v>4</v>
      </c>
      <c r="G5" s="153" t="s">
        <v>170</v>
      </c>
      <c r="H5" s="153" t="s">
        <v>171</v>
      </c>
      <c r="I5" s="23"/>
    </row>
    <row r="6" spans="3:9" x14ac:dyDescent="0.25">
      <c r="C6" s="37"/>
      <c r="D6" s="38"/>
      <c r="E6" s="38"/>
      <c r="F6" s="145"/>
      <c r="G6" s="154"/>
      <c r="H6" s="154"/>
      <c r="I6" s="23"/>
    </row>
    <row r="7" spans="3:9" ht="15.75" thickBot="1" x14ac:dyDescent="0.3">
      <c r="C7" s="39"/>
      <c r="D7" s="40"/>
      <c r="E7" s="40"/>
      <c r="F7" s="146"/>
      <c r="G7" s="155"/>
      <c r="H7" s="155"/>
      <c r="I7" s="23"/>
    </row>
    <row r="8" spans="3:9" ht="15.75" thickBot="1" x14ac:dyDescent="0.3">
      <c r="C8" s="52"/>
      <c r="D8" s="53" t="s">
        <v>44</v>
      </c>
      <c r="E8" s="53"/>
      <c r="F8" s="269"/>
      <c r="G8" s="270"/>
      <c r="H8" s="271"/>
      <c r="I8" s="23"/>
    </row>
    <row r="9" spans="3:9" ht="15.75" thickBot="1" x14ac:dyDescent="0.3">
      <c r="C9" s="31" t="s">
        <v>7</v>
      </c>
      <c r="D9" s="55" t="s">
        <v>44</v>
      </c>
      <c r="E9" s="56"/>
      <c r="F9" s="272"/>
      <c r="G9" s="273"/>
      <c r="H9" s="274"/>
      <c r="I9" s="23"/>
    </row>
    <row r="10" spans="3:9" ht="15.75" thickBot="1" x14ac:dyDescent="0.3">
      <c r="C10" s="31" t="s">
        <v>9</v>
      </c>
      <c r="D10" s="55" t="s">
        <v>172</v>
      </c>
      <c r="E10" s="56"/>
      <c r="F10" s="272"/>
      <c r="G10" s="273"/>
      <c r="H10" s="274">
        <f>SUBTOTAL(9,H11:H19)</f>
        <v>0</v>
      </c>
      <c r="I10" s="23"/>
    </row>
    <row r="11" spans="3:9" ht="15.75" thickBot="1" x14ac:dyDescent="0.3">
      <c r="C11" s="57" t="s">
        <v>173</v>
      </c>
      <c r="D11" s="30" t="s">
        <v>46</v>
      </c>
      <c r="E11" s="26" t="s">
        <v>40</v>
      </c>
      <c r="F11" s="260">
        <v>280.83999999999997</v>
      </c>
      <c r="G11" s="264"/>
      <c r="H11" s="264">
        <f>G11*F11</f>
        <v>0</v>
      </c>
      <c r="I11" s="23"/>
    </row>
    <row r="12" spans="3:9" ht="15.75" thickBot="1" x14ac:dyDescent="0.3">
      <c r="C12" s="57" t="s">
        <v>174</v>
      </c>
      <c r="D12" s="30" t="s">
        <v>175</v>
      </c>
      <c r="E12" s="26" t="s">
        <v>52</v>
      </c>
      <c r="F12" s="260">
        <v>656.84</v>
      </c>
      <c r="G12" s="264"/>
      <c r="H12" s="264">
        <f t="shared" ref="H12:H19" si="0">G12*F12</f>
        <v>0</v>
      </c>
      <c r="I12" s="23"/>
    </row>
    <row r="13" spans="3:9" ht="15.75" thickBot="1" x14ac:dyDescent="0.3">
      <c r="C13" s="57" t="s">
        <v>176</v>
      </c>
      <c r="D13" s="30" t="s">
        <v>54</v>
      </c>
      <c r="E13" s="26" t="s">
        <v>52</v>
      </c>
      <c r="F13" s="260">
        <v>656.84</v>
      </c>
      <c r="G13" s="264"/>
      <c r="H13" s="264">
        <f t="shared" si="0"/>
        <v>0</v>
      </c>
      <c r="I13" s="23"/>
    </row>
    <row r="14" spans="3:9" ht="15.75" thickBot="1" x14ac:dyDescent="0.3">
      <c r="C14" s="57" t="s">
        <v>177</v>
      </c>
      <c r="D14" s="30" t="s">
        <v>56</v>
      </c>
      <c r="E14" s="26" t="s">
        <v>52</v>
      </c>
      <c r="F14" s="260">
        <v>251.16</v>
      </c>
      <c r="G14" s="264"/>
      <c r="H14" s="264">
        <f t="shared" si="0"/>
        <v>0</v>
      </c>
      <c r="I14" s="23"/>
    </row>
    <row r="15" spans="3:9" ht="15.75" thickBot="1" x14ac:dyDescent="0.3">
      <c r="C15" s="57" t="s">
        <v>178</v>
      </c>
      <c r="D15" s="30" t="s">
        <v>58</v>
      </c>
      <c r="E15" s="26" t="s">
        <v>40</v>
      </c>
      <c r="F15" s="260">
        <v>96.08</v>
      </c>
      <c r="G15" s="264"/>
      <c r="H15" s="264">
        <f t="shared" si="0"/>
        <v>0</v>
      </c>
      <c r="I15" s="23"/>
    </row>
    <row r="16" spans="3:9" ht="15.75" thickBot="1" x14ac:dyDescent="0.3">
      <c r="C16" s="57" t="s">
        <v>179</v>
      </c>
      <c r="D16" s="30" t="s">
        <v>60</v>
      </c>
      <c r="E16" s="26" t="s">
        <v>61</v>
      </c>
      <c r="F16" s="260">
        <v>4372.2</v>
      </c>
      <c r="G16" s="264"/>
      <c r="H16" s="264">
        <f t="shared" si="0"/>
        <v>0</v>
      </c>
      <c r="I16" s="23"/>
    </row>
    <row r="17" spans="3:9" ht="15.75" thickBot="1" x14ac:dyDescent="0.3">
      <c r="C17" s="57" t="s">
        <v>180</v>
      </c>
      <c r="D17" s="30" t="s">
        <v>63</v>
      </c>
      <c r="E17" s="26" t="s">
        <v>52</v>
      </c>
      <c r="F17" s="260">
        <v>652</v>
      </c>
      <c r="G17" s="264"/>
      <c r="H17" s="264">
        <f t="shared" si="0"/>
        <v>0</v>
      </c>
      <c r="I17" s="23"/>
    </row>
    <row r="18" spans="3:9" ht="15.75" thickBot="1" x14ac:dyDescent="0.3">
      <c r="C18" s="57" t="s">
        <v>181</v>
      </c>
      <c r="D18" s="30" t="s">
        <v>65</v>
      </c>
      <c r="E18" s="26" t="s">
        <v>40</v>
      </c>
      <c r="F18" s="260">
        <v>337.01</v>
      </c>
      <c r="G18" s="264"/>
      <c r="H18" s="264">
        <f t="shared" si="0"/>
        <v>0</v>
      </c>
      <c r="I18" s="23"/>
    </row>
    <row r="19" spans="3:9" ht="15.75" thickBot="1" x14ac:dyDescent="0.3">
      <c r="C19" s="57" t="s">
        <v>182</v>
      </c>
      <c r="D19" s="30" t="s">
        <v>67</v>
      </c>
      <c r="E19" s="26" t="s">
        <v>68</v>
      </c>
      <c r="F19" s="260">
        <v>284</v>
      </c>
      <c r="G19" s="264"/>
      <c r="H19" s="264">
        <f t="shared" si="0"/>
        <v>0</v>
      </c>
      <c r="I19" s="23"/>
    </row>
    <row r="20" spans="3:9" ht="15.75" thickBot="1" x14ac:dyDescent="0.3">
      <c r="C20" s="52"/>
      <c r="D20" s="53" t="s">
        <v>72</v>
      </c>
      <c r="E20" s="53"/>
      <c r="F20" s="269"/>
      <c r="G20" s="270"/>
      <c r="H20" s="271"/>
      <c r="I20" s="23"/>
    </row>
    <row r="21" spans="3:9" ht="15.75" thickBot="1" x14ac:dyDescent="0.3">
      <c r="C21" s="58" t="s">
        <v>43</v>
      </c>
      <c r="D21" s="55" t="s">
        <v>72</v>
      </c>
      <c r="E21" s="59"/>
      <c r="F21" s="275"/>
      <c r="G21" s="276"/>
      <c r="H21" s="274">
        <f>SUBTOTAL(9,H24:H33)</f>
        <v>0</v>
      </c>
      <c r="I21" s="23"/>
    </row>
    <row r="22" spans="3:9" ht="23.25" thickBot="1" x14ac:dyDescent="0.3">
      <c r="C22" s="58" t="s">
        <v>183</v>
      </c>
      <c r="D22" s="55" t="s">
        <v>184</v>
      </c>
      <c r="E22" s="59"/>
      <c r="F22" s="275"/>
      <c r="G22" s="276"/>
      <c r="H22" s="274"/>
      <c r="I22" s="23"/>
    </row>
    <row r="23" spans="3:9" ht="15.75" thickBot="1" x14ac:dyDescent="0.3">
      <c r="C23" s="58" t="s">
        <v>185</v>
      </c>
      <c r="D23" s="55" t="s">
        <v>186</v>
      </c>
      <c r="E23" s="59"/>
      <c r="F23" s="275"/>
      <c r="G23" s="276"/>
      <c r="H23" s="274"/>
      <c r="I23" s="23"/>
    </row>
    <row r="24" spans="3:9" ht="15.75" thickBot="1" x14ac:dyDescent="0.3">
      <c r="C24" s="60" t="s">
        <v>187</v>
      </c>
      <c r="D24" s="49" t="s">
        <v>188</v>
      </c>
      <c r="E24" s="50" t="s">
        <v>68</v>
      </c>
      <c r="F24" s="260">
        <v>13.86</v>
      </c>
      <c r="G24" s="264"/>
      <c r="H24" s="264">
        <f>F24*G24</f>
        <v>0</v>
      </c>
      <c r="I24" s="23"/>
    </row>
    <row r="25" spans="3:9" ht="15.75" thickBot="1" x14ac:dyDescent="0.3">
      <c r="C25" s="60" t="s">
        <v>189</v>
      </c>
      <c r="D25" s="30" t="s">
        <v>190</v>
      </c>
      <c r="E25" s="24" t="s">
        <v>24</v>
      </c>
      <c r="F25" s="260">
        <v>16</v>
      </c>
      <c r="G25" s="264"/>
      <c r="H25" s="264">
        <f t="shared" ref="H25:H33" si="1">F25*G25</f>
        <v>0</v>
      </c>
      <c r="I25" s="23"/>
    </row>
    <row r="26" spans="3:9" ht="15.75" thickBot="1" x14ac:dyDescent="0.3">
      <c r="C26" s="60" t="s">
        <v>191</v>
      </c>
      <c r="D26" s="30" t="s">
        <v>192</v>
      </c>
      <c r="E26" s="24" t="s">
        <v>24</v>
      </c>
      <c r="F26" s="260">
        <v>40</v>
      </c>
      <c r="G26" s="263"/>
      <c r="H26" s="264">
        <f t="shared" si="1"/>
        <v>0</v>
      </c>
      <c r="I26" s="23"/>
    </row>
    <row r="27" spans="3:9" ht="15.75" thickBot="1" x14ac:dyDescent="0.3">
      <c r="C27" s="60" t="s">
        <v>193</v>
      </c>
      <c r="D27" s="30" t="s">
        <v>194</v>
      </c>
      <c r="E27" s="24" t="s">
        <v>24</v>
      </c>
      <c r="F27" s="260">
        <v>9</v>
      </c>
      <c r="G27" s="263"/>
      <c r="H27" s="264">
        <f t="shared" si="1"/>
        <v>0</v>
      </c>
      <c r="I27" s="23"/>
    </row>
    <row r="28" spans="3:9" ht="15.75" thickBot="1" x14ac:dyDescent="0.3">
      <c r="C28" s="60" t="s">
        <v>195</v>
      </c>
      <c r="D28" s="61" t="s">
        <v>196</v>
      </c>
      <c r="E28" s="62" t="s">
        <v>24</v>
      </c>
      <c r="F28" s="260">
        <v>9</v>
      </c>
      <c r="G28" s="264"/>
      <c r="H28" s="264">
        <f t="shared" si="1"/>
        <v>0</v>
      </c>
      <c r="I28" s="23"/>
    </row>
    <row r="29" spans="3:9" ht="15.75" thickBot="1" x14ac:dyDescent="0.3">
      <c r="C29" s="60" t="s">
        <v>197</v>
      </c>
      <c r="D29" s="63" t="s">
        <v>198</v>
      </c>
      <c r="E29" s="24" t="s">
        <v>24</v>
      </c>
      <c r="F29" s="260">
        <v>12</v>
      </c>
      <c r="G29" s="264"/>
      <c r="H29" s="264">
        <f t="shared" si="1"/>
        <v>0</v>
      </c>
      <c r="I29" s="23"/>
    </row>
    <row r="30" spans="3:9" ht="15.75" thickBot="1" x14ac:dyDescent="0.3">
      <c r="C30" s="60" t="s">
        <v>199</v>
      </c>
      <c r="D30" s="30" t="s">
        <v>200</v>
      </c>
      <c r="E30" s="24" t="s">
        <v>24</v>
      </c>
      <c r="F30" s="260">
        <v>3</v>
      </c>
      <c r="G30" s="264"/>
      <c r="H30" s="264">
        <f t="shared" si="1"/>
        <v>0</v>
      </c>
      <c r="I30" s="23"/>
    </row>
    <row r="31" spans="3:9" ht="15.75" thickBot="1" x14ac:dyDescent="0.3">
      <c r="C31" s="60" t="s">
        <v>201</v>
      </c>
      <c r="D31" s="30" t="s">
        <v>202</v>
      </c>
      <c r="E31" s="24" t="s">
        <v>24</v>
      </c>
      <c r="F31" s="260">
        <v>12</v>
      </c>
      <c r="G31" s="264"/>
      <c r="H31" s="264">
        <f t="shared" si="1"/>
        <v>0</v>
      </c>
      <c r="I31" s="23"/>
    </row>
    <row r="32" spans="3:9" ht="15.75" thickBot="1" x14ac:dyDescent="0.3">
      <c r="C32" s="64" t="s">
        <v>203</v>
      </c>
      <c r="D32" s="30" t="s">
        <v>204</v>
      </c>
      <c r="E32" s="24" t="s">
        <v>24</v>
      </c>
      <c r="F32" s="260">
        <v>12</v>
      </c>
      <c r="G32" s="264"/>
      <c r="H32" s="264">
        <f t="shared" si="1"/>
        <v>0</v>
      </c>
      <c r="I32" s="23"/>
    </row>
    <row r="33" spans="3:9" ht="15.75" thickBot="1" x14ac:dyDescent="0.3">
      <c r="C33" s="64" t="s">
        <v>205</v>
      </c>
      <c r="D33" s="30" t="s">
        <v>206</v>
      </c>
      <c r="E33" s="24" t="s">
        <v>24</v>
      </c>
      <c r="F33" s="260">
        <v>12</v>
      </c>
      <c r="G33" s="264"/>
      <c r="H33" s="264">
        <f t="shared" si="1"/>
        <v>0</v>
      </c>
      <c r="I33" s="23"/>
    </row>
    <row r="34" spans="3:9" ht="15.75" thickBot="1" x14ac:dyDescent="0.3">
      <c r="C34" s="58" t="s">
        <v>207</v>
      </c>
      <c r="D34" s="55" t="s">
        <v>208</v>
      </c>
      <c r="E34" s="59"/>
      <c r="F34" s="275"/>
      <c r="G34" s="276"/>
      <c r="H34" s="274">
        <f>SUBTOTAL(9,H35:H45)</f>
        <v>0</v>
      </c>
      <c r="I34" s="23"/>
    </row>
    <row r="35" spans="3:9" ht="15.75" thickBot="1" x14ac:dyDescent="0.3">
      <c r="C35" s="60" t="s">
        <v>209</v>
      </c>
      <c r="D35" s="49" t="s">
        <v>188</v>
      </c>
      <c r="E35" s="50" t="s">
        <v>68</v>
      </c>
      <c r="F35" s="260">
        <v>2.9</v>
      </c>
      <c r="G35" s="264"/>
      <c r="H35" s="264">
        <f>+F35*G35</f>
        <v>0</v>
      </c>
      <c r="I35" s="23"/>
    </row>
    <row r="36" spans="3:9" ht="15.75" thickBot="1" x14ac:dyDescent="0.3">
      <c r="C36" s="60" t="s">
        <v>210</v>
      </c>
      <c r="D36" s="30" t="s">
        <v>192</v>
      </c>
      <c r="E36" s="24" t="s">
        <v>24</v>
      </c>
      <c r="F36" s="260">
        <v>3</v>
      </c>
      <c r="G36" s="264"/>
      <c r="H36" s="264">
        <f t="shared" ref="H36:H45" si="2">+F36*G36</f>
        <v>0</v>
      </c>
      <c r="I36" s="23"/>
    </row>
    <row r="37" spans="3:9" ht="15.75" thickBot="1" x14ac:dyDescent="0.3">
      <c r="C37" s="60" t="s">
        <v>211</v>
      </c>
      <c r="D37" s="30" t="s">
        <v>212</v>
      </c>
      <c r="E37" s="24" t="s">
        <v>24</v>
      </c>
      <c r="F37" s="260">
        <v>1</v>
      </c>
      <c r="G37" s="263"/>
      <c r="H37" s="264">
        <f t="shared" si="2"/>
        <v>0</v>
      </c>
      <c r="I37" s="23"/>
    </row>
    <row r="38" spans="3:9" ht="15.75" thickBot="1" x14ac:dyDescent="0.3">
      <c r="C38" s="60" t="s">
        <v>213</v>
      </c>
      <c r="D38" s="30" t="s">
        <v>214</v>
      </c>
      <c r="E38" s="24" t="s">
        <v>68</v>
      </c>
      <c r="F38" s="260">
        <v>6.9</v>
      </c>
      <c r="G38" s="263"/>
      <c r="H38" s="264">
        <f t="shared" si="2"/>
        <v>0</v>
      </c>
      <c r="I38" s="23"/>
    </row>
    <row r="39" spans="3:9" ht="15.75" thickBot="1" x14ac:dyDescent="0.3">
      <c r="C39" s="60" t="s">
        <v>215</v>
      </c>
      <c r="D39" s="30" t="s">
        <v>216</v>
      </c>
      <c r="E39" s="24" t="s">
        <v>24</v>
      </c>
      <c r="F39" s="260">
        <v>6</v>
      </c>
      <c r="G39" s="264"/>
      <c r="H39" s="264">
        <f t="shared" si="2"/>
        <v>0</v>
      </c>
      <c r="I39" s="23"/>
    </row>
    <row r="40" spans="3:9" ht="15.75" thickBot="1" x14ac:dyDescent="0.3">
      <c r="C40" s="60" t="s">
        <v>217</v>
      </c>
      <c r="D40" s="30" t="s">
        <v>218</v>
      </c>
      <c r="E40" s="24" t="s">
        <v>24</v>
      </c>
      <c r="F40" s="260">
        <v>3</v>
      </c>
      <c r="G40" s="264"/>
      <c r="H40" s="264">
        <f t="shared" si="2"/>
        <v>0</v>
      </c>
      <c r="I40" s="23"/>
    </row>
    <row r="41" spans="3:9" ht="15.75" thickBot="1" x14ac:dyDescent="0.3">
      <c r="C41" s="60" t="s">
        <v>219</v>
      </c>
      <c r="D41" s="30" t="s">
        <v>220</v>
      </c>
      <c r="E41" s="24" t="s">
        <v>24</v>
      </c>
      <c r="F41" s="260">
        <v>18</v>
      </c>
      <c r="G41" s="264"/>
      <c r="H41" s="264">
        <f t="shared" si="2"/>
        <v>0</v>
      </c>
      <c r="I41" s="23"/>
    </row>
    <row r="42" spans="3:9" ht="15.75" thickBot="1" x14ac:dyDescent="0.3">
      <c r="C42" s="60" t="s">
        <v>221</v>
      </c>
      <c r="D42" s="30" t="s">
        <v>222</v>
      </c>
      <c r="E42" s="24" t="s">
        <v>24</v>
      </c>
      <c r="F42" s="260">
        <v>9</v>
      </c>
      <c r="G42" s="264"/>
      <c r="H42" s="264">
        <f t="shared" si="2"/>
        <v>0</v>
      </c>
      <c r="I42" s="23"/>
    </row>
    <row r="43" spans="3:9" ht="15.75" thickBot="1" x14ac:dyDescent="0.3">
      <c r="C43" s="60" t="s">
        <v>223</v>
      </c>
      <c r="D43" s="49" t="s">
        <v>224</v>
      </c>
      <c r="E43" s="50" t="s">
        <v>24</v>
      </c>
      <c r="F43" s="259">
        <v>3</v>
      </c>
      <c r="G43" s="263"/>
      <c r="H43" s="264">
        <f t="shared" si="2"/>
        <v>0</v>
      </c>
      <c r="I43" s="23"/>
    </row>
    <row r="44" spans="3:9" ht="15.75" thickBot="1" x14ac:dyDescent="0.3">
      <c r="C44" s="64" t="s">
        <v>225</v>
      </c>
      <c r="D44" s="30" t="s">
        <v>226</v>
      </c>
      <c r="E44" s="24" t="s">
        <v>24</v>
      </c>
      <c r="F44" s="260">
        <v>3</v>
      </c>
      <c r="G44" s="264"/>
      <c r="H44" s="264">
        <f t="shared" si="2"/>
        <v>0</v>
      </c>
      <c r="I44" s="23"/>
    </row>
    <row r="45" spans="3:9" ht="15.75" thickBot="1" x14ac:dyDescent="0.3">
      <c r="C45" s="60" t="s">
        <v>227</v>
      </c>
      <c r="D45" s="30" t="s">
        <v>228</v>
      </c>
      <c r="E45" s="24" t="s">
        <v>24</v>
      </c>
      <c r="F45" s="260">
        <v>3</v>
      </c>
      <c r="G45" s="264"/>
      <c r="H45" s="264">
        <f t="shared" si="2"/>
        <v>0</v>
      </c>
      <c r="I45" s="23"/>
    </row>
    <row r="46" spans="3:9" ht="15.75" thickBot="1" x14ac:dyDescent="0.3">
      <c r="C46" s="58" t="s">
        <v>229</v>
      </c>
      <c r="D46" s="55" t="s">
        <v>230</v>
      </c>
      <c r="E46" s="59"/>
      <c r="F46" s="275"/>
      <c r="G46" s="276"/>
      <c r="H46" s="274">
        <f>SUBTOTAL(9,H47:H54)</f>
        <v>0</v>
      </c>
      <c r="I46" s="23"/>
    </row>
    <row r="47" spans="3:9" ht="15.75" thickBot="1" x14ac:dyDescent="0.3">
      <c r="C47" s="60" t="s">
        <v>231</v>
      </c>
      <c r="D47" s="49" t="s">
        <v>232</v>
      </c>
      <c r="E47" s="50" t="s">
        <v>24</v>
      </c>
      <c r="F47" s="260">
        <v>39</v>
      </c>
      <c r="G47" s="264"/>
      <c r="H47" s="264">
        <f>F47*G47</f>
        <v>0</v>
      </c>
      <c r="I47" s="23"/>
    </row>
    <row r="48" spans="3:9" ht="15.75" thickBot="1" x14ac:dyDescent="0.3">
      <c r="C48" s="64" t="s">
        <v>233</v>
      </c>
      <c r="D48" s="30" t="s">
        <v>234</v>
      </c>
      <c r="E48" s="24" t="s">
        <v>24</v>
      </c>
      <c r="F48" s="260">
        <v>12</v>
      </c>
      <c r="G48" s="264"/>
      <c r="H48" s="264">
        <f t="shared" ref="H48:H54" si="3">F48*G48</f>
        <v>0</v>
      </c>
      <c r="I48" s="23"/>
    </row>
    <row r="49" spans="3:9" ht="15.75" thickBot="1" x14ac:dyDescent="0.3">
      <c r="C49" s="60" t="s">
        <v>235</v>
      </c>
      <c r="D49" s="30" t="s">
        <v>236</v>
      </c>
      <c r="E49" s="24" t="s">
        <v>68</v>
      </c>
      <c r="F49" s="260">
        <v>72.599999999999994</v>
      </c>
      <c r="G49" s="264"/>
      <c r="H49" s="264">
        <f t="shared" si="3"/>
        <v>0</v>
      </c>
      <c r="I49" s="23"/>
    </row>
    <row r="50" spans="3:9" ht="15.75" thickBot="1" x14ac:dyDescent="0.3">
      <c r="C50" s="60" t="s">
        <v>237</v>
      </c>
      <c r="D50" s="30" t="s">
        <v>238</v>
      </c>
      <c r="E50" s="24" t="s">
        <v>24</v>
      </c>
      <c r="F50" s="260">
        <v>60</v>
      </c>
      <c r="G50" s="263"/>
      <c r="H50" s="264">
        <f t="shared" si="3"/>
        <v>0</v>
      </c>
      <c r="I50" s="23"/>
    </row>
    <row r="51" spans="3:9" ht="15.75" thickBot="1" x14ac:dyDescent="0.3">
      <c r="C51" s="60" t="s">
        <v>239</v>
      </c>
      <c r="D51" s="30" t="s">
        <v>240</v>
      </c>
      <c r="E51" s="24" t="s">
        <v>24</v>
      </c>
      <c r="F51" s="260">
        <v>24</v>
      </c>
      <c r="G51" s="263"/>
      <c r="H51" s="264">
        <f t="shared" si="3"/>
        <v>0</v>
      </c>
      <c r="I51" s="23"/>
    </row>
    <row r="52" spans="3:9" ht="15.75" thickBot="1" x14ac:dyDescent="0.3">
      <c r="C52" s="60" t="s">
        <v>241</v>
      </c>
      <c r="D52" s="30" t="s">
        <v>242</v>
      </c>
      <c r="E52" s="24" t="s">
        <v>24</v>
      </c>
      <c r="F52" s="260">
        <v>24</v>
      </c>
      <c r="G52" s="264"/>
      <c r="H52" s="264">
        <f t="shared" si="3"/>
        <v>0</v>
      </c>
      <c r="I52" s="23"/>
    </row>
    <row r="53" spans="3:9" ht="15.75" thickBot="1" x14ac:dyDescent="0.3">
      <c r="C53" s="60" t="s">
        <v>243</v>
      </c>
      <c r="D53" s="30" t="s">
        <v>244</v>
      </c>
      <c r="E53" s="24" t="s">
        <v>68</v>
      </c>
      <c r="F53" s="260">
        <v>245</v>
      </c>
      <c r="G53" s="264"/>
      <c r="H53" s="264">
        <f t="shared" si="3"/>
        <v>0</v>
      </c>
      <c r="I53" s="23"/>
    </row>
    <row r="54" spans="3:9" ht="15.75" thickBot="1" x14ac:dyDescent="0.3">
      <c r="C54" s="60" t="s">
        <v>245</v>
      </c>
      <c r="D54" s="30" t="s">
        <v>246</v>
      </c>
      <c r="E54" s="24" t="s">
        <v>24</v>
      </c>
      <c r="F54" s="260">
        <v>72</v>
      </c>
      <c r="G54" s="264"/>
      <c r="H54" s="264">
        <f t="shared" si="3"/>
        <v>0</v>
      </c>
      <c r="I54" s="23"/>
    </row>
    <row r="55" spans="3:9" ht="15.75" thickBot="1" x14ac:dyDescent="0.3">
      <c r="C55" s="58" t="s">
        <v>247</v>
      </c>
      <c r="D55" s="55" t="s">
        <v>248</v>
      </c>
      <c r="E55" s="59"/>
      <c r="F55" s="275"/>
      <c r="G55" s="276"/>
      <c r="H55" s="274">
        <f>SUBTOTAL(9,H56:H60)</f>
        <v>0</v>
      </c>
      <c r="I55" s="23"/>
    </row>
    <row r="56" spans="3:9" ht="15.75" thickBot="1" x14ac:dyDescent="0.3">
      <c r="C56" s="60" t="s">
        <v>249</v>
      </c>
      <c r="D56" s="49" t="s">
        <v>250</v>
      </c>
      <c r="E56" s="50" t="s">
        <v>68</v>
      </c>
      <c r="F56" s="260">
        <v>8.4</v>
      </c>
      <c r="G56" s="264"/>
      <c r="H56" s="264">
        <f>F56*G56</f>
        <v>0</v>
      </c>
      <c r="I56" s="23"/>
    </row>
    <row r="57" spans="3:9" ht="15.75" thickBot="1" x14ac:dyDescent="0.3">
      <c r="C57" s="60" t="s">
        <v>251</v>
      </c>
      <c r="D57" s="30" t="s">
        <v>192</v>
      </c>
      <c r="E57" s="24" t="s">
        <v>24</v>
      </c>
      <c r="F57" s="260">
        <v>6</v>
      </c>
      <c r="G57" s="264"/>
      <c r="H57" s="264">
        <f t="shared" ref="H57:H60" si="4">F57*G57</f>
        <v>0</v>
      </c>
      <c r="I57" s="23"/>
    </row>
    <row r="58" spans="3:9" ht="15.75" thickBot="1" x14ac:dyDescent="0.3">
      <c r="C58" s="60" t="s">
        <v>252</v>
      </c>
      <c r="D58" s="30" t="s">
        <v>253</v>
      </c>
      <c r="E58" s="24" t="s">
        <v>24</v>
      </c>
      <c r="F58" s="260">
        <v>10</v>
      </c>
      <c r="G58" s="263"/>
      <c r="H58" s="264">
        <f t="shared" si="4"/>
        <v>0</v>
      </c>
      <c r="I58" s="23"/>
    </row>
    <row r="59" spans="3:9" ht="15.75" thickBot="1" x14ac:dyDescent="0.3">
      <c r="C59" s="60" t="s">
        <v>254</v>
      </c>
      <c r="D59" s="30" t="s">
        <v>255</v>
      </c>
      <c r="E59" s="24" t="s">
        <v>24</v>
      </c>
      <c r="F59" s="260">
        <v>2</v>
      </c>
      <c r="G59" s="263"/>
      <c r="H59" s="264">
        <f t="shared" si="4"/>
        <v>0</v>
      </c>
      <c r="I59" s="23"/>
    </row>
    <row r="60" spans="3:9" ht="15.75" thickBot="1" x14ac:dyDescent="0.3">
      <c r="C60" s="60" t="s">
        <v>256</v>
      </c>
      <c r="D60" s="30" t="s">
        <v>257</v>
      </c>
      <c r="E60" s="24" t="s">
        <v>24</v>
      </c>
      <c r="F60" s="260">
        <v>2</v>
      </c>
      <c r="G60" s="264"/>
      <c r="H60" s="264">
        <f t="shared" si="4"/>
        <v>0</v>
      </c>
      <c r="I60" s="23"/>
    </row>
    <row r="61" spans="3:9" ht="15.75" thickBot="1" x14ac:dyDescent="0.3">
      <c r="C61" s="52"/>
      <c r="D61" s="53" t="s">
        <v>258</v>
      </c>
      <c r="E61" s="53"/>
      <c r="F61" s="269"/>
      <c r="G61" s="270"/>
      <c r="H61" s="271"/>
      <c r="I61" s="23"/>
    </row>
    <row r="62" spans="3:9" ht="15.75" thickBot="1" x14ac:dyDescent="0.3">
      <c r="C62" s="58" t="s">
        <v>71</v>
      </c>
      <c r="D62" s="55" t="s">
        <v>259</v>
      </c>
      <c r="E62" s="65"/>
      <c r="F62" s="272"/>
      <c r="G62" s="273"/>
      <c r="H62" s="274"/>
      <c r="I62" s="23"/>
    </row>
    <row r="63" spans="3:9" ht="15.75" thickBot="1" x14ac:dyDescent="0.3">
      <c r="C63" s="58" t="s">
        <v>260</v>
      </c>
      <c r="D63" s="55" t="s">
        <v>261</v>
      </c>
      <c r="E63" s="56"/>
      <c r="F63" s="277"/>
      <c r="G63" s="273"/>
      <c r="H63" s="274">
        <f>SUBTOTAL(9,H64)</f>
        <v>0</v>
      </c>
      <c r="I63" s="23"/>
    </row>
    <row r="64" spans="3:9" ht="23.25" thickBot="1" x14ac:dyDescent="0.3">
      <c r="C64" s="64" t="s">
        <v>262</v>
      </c>
      <c r="D64" s="30" t="s">
        <v>263</v>
      </c>
      <c r="E64" s="26" t="s">
        <v>11</v>
      </c>
      <c r="F64" s="261">
        <v>1</v>
      </c>
      <c r="G64" s="264"/>
      <c r="H64" s="264">
        <f>F64*G64</f>
        <v>0</v>
      </c>
      <c r="I64" s="23"/>
    </row>
    <row r="65" spans="3:9" ht="15.75" thickBot="1" x14ac:dyDescent="0.3">
      <c r="C65" s="58" t="s">
        <v>264</v>
      </c>
      <c r="D65" s="55" t="s">
        <v>265</v>
      </c>
      <c r="E65" s="56"/>
      <c r="F65" s="277"/>
      <c r="G65" s="273"/>
      <c r="H65" s="274">
        <f>SUBTOTAL(9,H66)</f>
        <v>0</v>
      </c>
      <c r="I65" s="23"/>
    </row>
    <row r="66" spans="3:9" x14ac:dyDescent="0.25">
      <c r="C66" s="66" t="s">
        <v>266</v>
      </c>
      <c r="D66" s="301" t="s">
        <v>1267</v>
      </c>
      <c r="E66" s="68" t="s">
        <v>24</v>
      </c>
      <c r="F66" s="278">
        <v>4</v>
      </c>
      <c r="G66" s="279"/>
      <c r="H66" s="279">
        <f>F66*G66</f>
        <v>0</v>
      </c>
      <c r="I66" s="69"/>
    </row>
    <row r="67" spans="3:9" ht="15.75" thickBot="1" x14ac:dyDescent="0.3">
      <c r="C67" s="70"/>
      <c r="D67" s="302"/>
      <c r="E67" s="71"/>
      <c r="F67" s="280"/>
      <c r="G67" s="281"/>
      <c r="H67" s="281"/>
      <c r="I67" s="69"/>
    </row>
    <row r="68" spans="3:9" ht="15.75" thickBot="1" x14ac:dyDescent="0.3">
      <c r="C68" s="58" t="s">
        <v>267</v>
      </c>
      <c r="D68" s="55" t="s">
        <v>268</v>
      </c>
      <c r="E68" s="56"/>
      <c r="F68" s="277"/>
      <c r="G68" s="273"/>
      <c r="H68" s="274">
        <f>SUBTOTAL(9,H69)</f>
        <v>0</v>
      </c>
      <c r="I68" s="23"/>
    </row>
    <row r="69" spans="3:9" ht="33.75" customHeight="1" x14ac:dyDescent="0.25">
      <c r="C69" s="66" t="s">
        <v>269</v>
      </c>
      <c r="D69" s="301" t="s">
        <v>1268</v>
      </c>
      <c r="E69" s="68" t="s">
        <v>24</v>
      </c>
      <c r="F69" s="278">
        <v>4</v>
      </c>
      <c r="G69" s="279"/>
      <c r="H69" s="279">
        <f>F69*G69</f>
        <v>0</v>
      </c>
      <c r="I69" s="69"/>
    </row>
    <row r="70" spans="3:9" ht="3.75" customHeight="1" thickBot="1" x14ac:dyDescent="0.3">
      <c r="C70" s="70"/>
      <c r="D70" s="302"/>
      <c r="E70" s="71"/>
      <c r="F70" s="280"/>
      <c r="G70" s="281"/>
      <c r="H70" s="281"/>
      <c r="I70" s="69"/>
    </row>
    <row r="71" spans="3:9" ht="15.75" thickBot="1" x14ac:dyDescent="0.3">
      <c r="C71" s="58" t="s">
        <v>270</v>
      </c>
      <c r="D71" s="55" t="s">
        <v>271</v>
      </c>
      <c r="E71" s="56"/>
      <c r="F71" s="277"/>
      <c r="G71" s="273"/>
      <c r="H71" s="274">
        <f>SUBTOTAL(9,H72:H78)</f>
        <v>0</v>
      </c>
      <c r="I71" s="23"/>
    </row>
    <row r="72" spans="3:9" ht="23.25" thickBot="1" x14ac:dyDescent="0.3">
      <c r="C72" s="60" t="s">
        <v>272</v>
      </c>
      <c r="D72" s="30" t="s">
        <v>273</v>
      </c>
      <c r="E72" s="24" t="s">
        <v>24</v>
      </c>
      <c r="F72" s="260">
        <v>4</v>
      </c>
      <c r="G72" s="263"/>
      <c r="H72" s="264">
        <f>F72*G72</f>
        <v>0</v>
      </c>
      <c r="I72" s="23"/>
    </row>
    <row r="73" spans="3:9" ht="15.75" thickBot="1" x14ac:dyDescent="0.3">
      <c r="C73" s="60" t="s">
        <v>272</v>
      </c>
      <c r="D73" s="30" t="s">
        <v>274</v>
      </c>
      <c r="E73" s="24" t="s">
        <v>24</v>
      </c>
      <c r="F73" s="260">
        <v>4</v>
      </c>
      <c r="G73" s="263"/>
      <c r="H73" s="264">
        <f t="shared" ref="H73:H78" si="5">F73*G73</f>
        <v>0</v>
      </c>
      <c r="I73" s="23"/>
    </row>
    <row r="74" spans="3:9" ht="34.5" thickBot="1" x14ac:dyDescent="0.3">
      <c r="C74" s="60" t="s">
        <v>275</v>
      </c>
      <c r="D74" s="30" t="s">
        <v>276</v>
      </c>
      <c r="E74" s="24" t="s">
        <v>24</v>
      </c>
      <c r="F74" s="260">
        <v>4</v>
      </c>
      <c r="G74" s="263"/>
      <c r="H74" s="264">
        <f t="shared" si="5"/>
        <v>0</v>
      </c>
      <c r="I74" s="23"/>
    </row>
    <row r="75" spans="3:9" ht="15.75" thickBot="1" x14ac:dyDescent="0.3">
      <c r="C75" s="60" t="s">
        <v>277</v>
      </c>
      <c r="D75" s="30" t="s">
        <v>278</v>
      </c>
      <c r="E75" s="24" t="s">
        <v>11</v>
      </c>
      <c r="F75" s="260">
        <v>1</v>
      </c>
      <c r="G75" s="263"/>
      <c r="H75" s="264">
        <f t="shared" si="5"/>
        <v>0</v>
      </c>
      <c r="I75" s="23"/>
    </row>
    <row r="76" spans="3:9" ht="15.75" thickBot="1" x14ac:dyDescent="0.3">
      <c r="C76" s="60" t="s">
        <v>279</v>
      </c>
      <c r="D76" s="30" t="s">
        <v>280</v>
      </c>
      <c r="E76" s="24" t="s">
        <v>11</v>
      </c>
      <c r="F76" s="260">
        <v>1</v>
      </c>
      <c r="G76" s="263"/>
      <c r="H76" s="264">
        <f t="shared" si="5"/>
        <v>0</v>
      </c>
      <c r="I76" s="23"/>
    </row>
    <row r="77" spans="3:9" ht="23.25" thickBot="1" x14ac:dyDescent="0.3">
      <c r="C77" s="60" t="s">
        <v>281</v>
      </c>
      <c r="D77" s="30" t="s">
        <v>282</v>
      </c>
      <c r="E77" s="24" t="s">
        <v>11</v>
      </c>
      <c r="F77" s="260">
        <v>1</v>
      </c>
      <c r="G77" s="263"/>
      <c r="H77" s="264">
        <f t="shared" si="5"/>
        <v>0</v>
      </c>
      <c r="I77" s="23"/>
    </row>
    <row r="78" spans="3:9" ht="23.25" thickBot="1" x14ac:dyDescent="0.3">
      <c r="C78" s="60" t="s">
        <v>283</v>
      </c>
      <c r="D78" s="30" t="s">
        <v>284</v>
      </c>
      <c r="E78" s="24" t="s">
        <v>11</v>
      </c>
      <c r="F78" s="260">
        <v>1</v>
      </c>
      <c r="G78" s="263"/>
      <c r="H78" s="264">
        <f t="shared" si="5"/>
        <v>0</v>
      </c>
      <c r="I78" s="23"/>
    </row>
    <row r="79" spans="3:9" ht="15.75" thickBot="1" x14ac:dyDescent="0.3">
      <c r="C79" s="58" t="s">
        <v>285</v>
      </c>
      <c r="D79" s="55" t="s">
        <v>286</v>
      </c>
      <c r="E79" s="56"/>
      <c r="F79" s="277"/>
      <c r="G79" s="273"/>
      <c r="H79" s="274">
        <f>SUBTOTAL(9,H80:H88)</f>
        <v>0</v>
      </c>
      <c r="I79" s="23"/>
    </row>
    <row r="80" spans="3:9" ht="45.75" thickBot="1" x14ac:dyDescent="0.3">
      <c r="C80" s="64" t="s">
        <v>287</v>
      </c>
      <c r="D80" s="30" t="s">
        <v>288</v>
      </c>
      <c r="E80" s="26" t="s">
        <v>24</v>
      </c>
      <c r="F80" s="261">
        <v>4</v>
      </c>
      <c r="G80" s="264"/>
      <c r="H80" s="264">
        <f>G80*F80</f>
        <v>0</v>
      </c>
      <c r="I80" s="23"/>
    </row>
    <row r="81" spans="3:9" ht="15.75" thickBot="1" x14ac:dyDescent="0.3">
      <c r="C81" s="58" t="s">
        <v>289</v>
      </c>
      <c r="D81" s="55" t="s">
        <v>290</v>
      </c>
      <c r="E81" s="56"/>
      <c r="F81" s="277"/>
      <c r="G81" s="273"/>
      <c r="H81" s="274"/>
      <c r="I81" s="23"/>
    </row>
    <row r="82" spans="3:9" ht="15.75" thickBot="1" x14ac:dyDescent="0.3">
      <c r="C82" s="64" t="s">
        <v>291</v>
      </c>
      <c r="D82" s="30" t="s">
        <v>292</v>
      </c>
      <c r="E82" s="26" t="s">
        <v>11</v>
      </c>
      <c r="F82" s="261">
        <v>1</v>
      </c>
      <c r="G82" s="264"/>
      <c r="H82" s="264">
        <f>F82*G82</f>
        <v>0</v>
      </c>
      <c r="I82" s="23"/>
    </row>
    <row r="83" spans="3:9" ht="15.75" thickBot="1" x14ac:dyDescent="0.3">
      <c r="C83" s="58" t="s">
        <v>293</v>
      </c>
      <c r="D83" s="55" t="s">
        <v>294</v>
      </c>
      <c r="E83" s="56"/>
      <c r="F83" s="277"/>
      <c r="G83" s="273"/>
      <c r="H83" s="274"/>
      <c r="I83" s="23"/>
    </row>
    <row r="84" spans="3:9" ht="34.5" thickBot="1" x14ac:dyDescent="0.3">
      <c r="C84" s="64" t="s">
        <v>295</v>
      </c>
      <c r="D84" s="30" t="s">
        <v>296</v>
      </c>
      <c r="E84" s="26" t="s">
        <v>11</v>
      </c>
      <c r="F84" s="261">
        <v>1</v>
      </c>
      <c r="G84" s="264"/>
      <c r="H84" s="264">
        <f>F84*G84</f>
        <v>0</v>
      </c>
      <c r="I84" s="23"/>
    </row>
    <row r="85" spans="3:9" ht="15.75" thickBot="1" x14ac:dyDescent="0.3">
      <c r="C85" s="58" t="s">
        <v>297</v>
      </c>
      <c r="D85" s="55" t="s">
        <v>298</v>
      </c>
      <c r="E85" s="56"/>
      <c r="F85" s="277"/>
      <c r="G85" s="273"/>
      <c r="H85" s="274"/>
      <c r="I85" s="23"/>
    </row>
    <row r="86" spans="3:9" ht="15.75" thickBot="1" x14ac:dyDescent="0.3">
      <c r="C86" s="64" t="s">
        <v>299</v>
      </c>
      <c r="D86" s="30" t="s">
        <v>298</v>
      </c>
      <c r="E86" s="26" t="s">
        <v>24</v>
      </c>
      <c r="F86" s="261">
        <v>4</v>
      </c>
      <c r="G86" s="264"/>
      <c r="H86" s="264">
        <f>F86*G86</f>
        <v>0</v>
      </c>
      <c r="I86" s="23"/>
    </row>
    <row r="87" spans="3:9" ht="15.75" thickBot="1" x14ac:dyDescent="0.3">
      <c r="C87" s="58" t="s">
        <v>300</v>
      </c>
      <c r="D87" s="55" t="s">
        <v>301</v>
      </c>
      <c r="E87" s="56"/>
      <c r="F87" s="277"/>
      <c r="G87" s="273"/>
      <c r="H87" s="274"/>
      <c r="I87" s="23"/>
    </row>
    <row r="88" spans="3:9" ht="15.75" thickBot="1" x14ac:dyDescent="0.3">
      <c r="C88" s="64" t="s">
        <v>302</v>
      </c>
      <c r="D88" s="30" t="s">
        <v>303</v>
      </c>
      <c r="E88" s="26" t="s">
        <v>24</v>
      </c>
      <c r="F88" s="261">
        <v>4</v>
      </c>
      <c r="G88" s="264"/>
      <c r="H88" s="264">
        <f>F88*G88</f>
        <v>0</v>
      </c>
      <c r="I88" s="23"/>
    </row>
    <row r="89" spans="3:9" ht="15.75" thickBot="1" x14ac:dyDescent="0.3">
      <c r="C89" s="72"/>
      <c r="D89" s="53" t="s">
        <v>304</v>
      </c>
      <c r="E89" s="53"/>
      <c r="F89" s="269"/>
      <c r="G89" s="270"/>
      <c r="H89" s="271"/>
      <c r="I89" s="23"/>
    </row>
    <row r="90" spans="3:9" ht="15.75" thickBot="1" x14ac:dyDescent="0.3">
      <c r="C90" s="73" t="s">
        <v>107</v>
      </c>
      <c r="D90" s="74" t="s">
        <v>304</v>
      </c>
      <c r="E90" s="75"/>
      <c r="F90" s="282"/>
      <c r="G90" s="283"/>
      <c r="H90" s="284">
        <f>SUBTOTAL(9,H91)</f>
        <v>0</v>
      </c>
      <c r="I90" s="23"/>
    </row>
    <row r="91" spans="3:9" ht="15.75" thickBot="1" x14ac:dyDescent="0.3">
      <c r="C91" s="76" t="s">
        <v>305</v>
      </c>
      <c r="D91" s="63" t="s">
        <v>306</v>
      </c>
      <c r="E91" s="77" t="s">
        <v>24</v>
      </c>
      <c r="F91" s="285">
        <v>4</v>
      </c>
      <c r="G91" s="286"/>
      <c r="H91" s="286">
        <f>F91*G91</f>
        <v>0</v>
      </c>
      <c r="I91" s="23"/>
    </row>
    <row r="92" spans="3:9" ht="15.75" thickBot="1" x14ac:dyDescent="0.3">
      <c r="C92" s="52"/>
      <c r="D92" s="53" t="s">
        <v>307</v>
      </c>
      <c r="E92" s="53"/>
      <c r="F92" s="269"/>
      <c r="G92" s="270"/>
      <c r="H92" s="271"/>
      <c r="I92" s="23"/>
    </row>
    <row r="93" spans="3:9" ht="15.75" thickBot="1" x14ac:dyDescent="0.3">
      <c r="C93" s="58" t="s">
        <v>116</v>
      </c>
      <c r="D93" s="55" t="s">
        <v>308</v>
      </c>
      <c r="E93" s="56"/>
      <c r="F93" s="272"/>
      <c r="G93" s="273"/>
      <c r="H93" s="274">
        <f>SUBTOTAL(9,H94)</f>
        <v>0</v>
      </c>
      <c r="I93" s="23"/>
    </row>
    <row r="94" spans="3:9" ht="15.75" thickBot="1" x14ac:dyDescent="0.3">
      <c r="C94" s="60" t="s">
        <v>309</v>
      </c>
      <c r="D94" s="49" t="s">
        <v>308</v>
      </c>
      <c r="E94" s="50" t="s">
        <v>11</v>
      </c>
      <c r="F94" s="287">
        <v>1</v>
      </c>
      <c r="G94" s="265"/>
      <c r="H94" s="265">
        <f>+F94*G94</f>
        <v>0</v>
      </c>
      <c r="I94" s="23"/>
    </row>
    <row r="95" spans="3:9" ht="15.75" thickBot="1" x14ac:dyDescent="0.3">
      <c r="C95" s="52"/>
      <c r="D95" s="53" t="s">
        <v>310</v>
      </c>
      <c r="E95" s="53"/>
      <c r="F95" s="269"/>
      <c r="G95" s="270"/>
      <c r="H95" s="271"/>
      <c r="I95" s="23"/>
    </row>
    <row r="96" spans="3:9" ht="15.75" thickBot="1" x14ac:dyDescent="0.3">
      <c r="C96" s="58" t="s">
        <v>166</v>
      </c>
      <c r="D96" s="55" t="s">
        <v>311</v>
      </c>
      <c r="E96" s="56"/>
      <c r="F96" s="272"/>
      <c r="G96" s="273"/>
      <c r="H96" s="274">
        <f>SUBTOTAL(9,H97)</f>
        <v>0</v>
      </c>
      <c r="I96" s="23"/>
    </row>
    <row r="97" spans="3:9" ht="15.75" thickBot="1" x14ac:dyDescent="0.3">
      <c r="C97" s="60" t="s">
        <v>312</v>
      </c>
      <c r="D97" s="49" t="s">
        <v>313</v>
      </c>
      <c r="E97" s="50" t="s">
        <v>11</v>
      </c>
      <c r="F97" s="287">
        <v>1</v>
      </c>
      <c r="G97" s="265"/>
      <c r="H97" s="265">
        <f>+F97*G97</f>
        <v>0</v>
      </c>
      <c r="I97" s="23"/>
    </row>
    <row r="98" spans="3:9" ht="15.75" x14ac:dyDescent="0.25">
      <c r="C98" s="23"/>
      <c r="D98" s="316" t="s">
        <v>1269</v>
      </c>
      <c r="E98" s="316"/>
      <c r="F98" s="316"/>
      <c r="G98" s="316"/>
      <c r="H98" s="317">
        <f>SUBTOTAL(9,H8:H97)</f>
        <v>0</v>
      </c>
      <c r="I98" s="23"/>
    </row>
    <row r="99" spans="3:9" ht="15.75" x14ac:dyDescent="0.25">
      <c r="C99" s="23"/>
      <c r="D99" s="316" t="s">
        <v>1270</v>
      </c>
      <c r="E99" s="316"/>
      <c r="F99" s="316"/>
      <c r="G99" s="316"/>
      <c r="H99" s="317">
        <f>H98*0.1</f>
        <v>0</v>
      </c>
      <c r="I99" s="23"/>
    </row>
    <row r="100" spans="3:9" ht="15.75" x14ac:dyDescent="0.25">
      <c r="C100" s="23"/>
      <c r="D100" s="316" t="s">
        <v>1271</v>
      </c>
      <c r="E100" s="316"/>
      <c r="F100" s="316"/>
      <c r="G100" s="316"/>
      <c r="H100" s="317">
        <f>H98*0.05</f>
        <v>0</v>
      </c>
      <c r="I100" s="23"/>
    </row>
    <row r="101" spans="3:9" ht="15.75" x14ac:dyDescent="0.25">
      <c r="C101" s="23"/>
      <c r="D101" s="316" t="s">
        <v>1272</v>
      </c>
      <c r="E101" s="316"/>
      <c r="F101" s="316"/>
      <c r="G101" s="316"/>
      <c r="H101" s="317">
        <f>SUM(H98:H100)</f>
        <v>0</v>
      </c>
      <c r="I101" s="23"/>
    </row>
    <row r="102" spans="3:9" ht="15.75" thickBot="1" x14ac:dyDescent="0.3">
      <c r="C102" s="23"/>
      <c r="D102" s="23"/>
      <c r="E102" s="125"/>
      <c r="F102" s="288"/>
      <c r="G102" s="289"/>
      <c r="H102" s="289"/>
      <c r="I102" s="23"/>
    </row>
    <row r="103" spans="3:9" ht="15.75" thickBot="1" x14ac:dyDescent="0.3">
      <c r="C103" s="79"/>
      <c r="D103" s="80" t="s">
        <v>314</v>
      </c>
      <c r="E103" s="80"/>
      <c r="F103" s="290"/>
      <c r="G103" s="291"/>
      <c r="H103" s="292"/>
      <c r="I103" s="23"/>
    </row>
    <row r="104" spans="3:9" ht="15.75" thickBot="1" x14ac:dyDescent="0.3">
      <c r="C104" s="58" t="s">
        <v>168</v>
      </c>
      <c r="D104" s="55" t="s">
        <v>315</v>
      </c>
      <c r="E104" s="59"/>
      <c r="F104" s="275"/>
      <c r="G104" s="276"/>
      <c r="H104" s="274"/>
      <c r="I104" s="23"/>
    </row>
    <row r="105" spans="3:9" ht="23.25" thickBot="1" x14ac:dyDescent="0.3">
      <c r="C105" s="58" t="s">
        <v>316</v>
      </c>
      <c r="D105" s="55" t="s">
        <v>317</v>
      </c>
      <c r="E105" s="59"/>
      <c r="F105" s="275"/>
      <c r="G105" s="276"/>
      <c r="H105" s="274"/>
      <c r="I105" s="23"/>
    </row>
    <row r="106" spans="3:9" ht="15.75" thickBot="1" x14ac:dyDescent="0.3">
      <c r="C106" s="58" t="s">
        <v>318</v>
      </c>
      <c r="D106" s="55" t="s">
        <v>186</v>
      </c>
      <c r="E106" s="59"/>
      <c r="F106" s="275"/>
      <c r="G106" s="276"/>
      <c r="H106" s="274">
        <f>SUBTOTAL(9,H107:H116)</f>
        <v>0</v>
      </c>
      <c r="I106" s="23"/>
    </row>
    <row r="107" spans="3:9" ht="15.75" thickBot="1" x14ac:dyDescent="0.3">
      <c r="C107" s="64" t="s">
        <v>319</v>
      </c>
      <c r="D107" s="30" t="s">
        <v>320</v>
      </c>
      <c r="E107" s="24" t="s">
        <v>68</v>
      </c>
      <c r="F107" s="260">
        <v>13.86</v>
      </c>
      <c r="G107" s="264"/>
      <c r="H107" s="264">
        <f>G107*F107</f>
        <v>0</v>
      </c>
      <c r="I107" s="23"/>
    </row>
    <row r="108" spans="3:9" ht="15.75" thickBot="1" x14ac:dyDescent="0.3">
      <c r="C108" s="60" t="s">
        <v>321</v>
      </c>
      <c r="D108" s="30" t="s">
        <v>322</v>
      </c>
      <c r="E108" s="24" t="s">
        <v>24</v>
      </c>
      <c r="F108" s="260">
        <v>16</v>
      </c>
      <c r="G108" s="264"/>
      <c r="H108" s="264">
        <f t="shared" ref="H108:H116" si="6">G108*F108</f>
        <v>0</v>
      </c>
      <c r="I108" s="23"/>
    </row>
    <row r="109" spans="3:9" ht="15.75" thickBot="1" x14ac:dyDescent="0.3">
      <c r="C109" s="60" t="s">
        <v>323</v>
      </c>
      <c r="D109" s="30" t="s">
        <v>324</v>
      </c>
      <c r="E109" s="24" t="s">
        <v>24</v>
      </c>
      <c r="F109" s="260">
        <v>40</v>
      </c>
      <c r="G109" s="263"/>
      <c r="H109" s="264">
        <f t="shared" si="6"/>
        <v>0</v>
      </c>
      <c r="I109" s="23"/>
    </row>
    <row r="110" spans="3:9" ht="15.75" thickBot="1" x14ac:dyDescent="0.3">
      <c r="C110" s="60" t="s">
        <v>325</v>
      </c>
      <c r="D110" s="30" t="s">
        <v>326</v>
      </c>
      <c r="E110" s="24" t="s">
        <v>24</v>
      </c>
      <c r="F110" s="260">
        <v>9</v>
      </c>
      <c r="G110" s="263"/>
      <c r="H110" s="264">
        <f t="shared" si="6"/>
        <v>0</v>
      </c>
      <c r="I110" s="23"/>
    </row>
    <row r="111" spans="3:9" ht="15.75" thickBot="1" x14ac:dyDescent="0.3">
      <c r="C111" s="60" t="s">
        <v>327</v>
      </c>
      <c r="D111" s="30" t="s">
        <v>328</v>
      </c>
      <c r="E111" s="24" t="s">
        <v>24</v>
      </c>
      <c r="F111" s="260">
        <v>9</v>
      </c>
      <c r="G111" s="263"/>
      <c r="H111" s="264">
        <f t="shared" si="6"/>
        <v>0</v>
      </c>
      <c r="I111" s="23"/>
    </row>
    <row r="112" spans="3:9" ht="15.75" thickBot="1" x14ac:dyDescent="0.3">
      <c r="C112" s="60" t="s">
        <v>329</v>
      </c>
      <c r="D112" s="30" t="s">
        <v>330</v>
      </c>
      <c r="E112" s="24" t="s">
        <v>24</v>
      </c>
      <c r="F112" s="260">
        <v>12</v>
      </c>
      <c r="G112" s="264"/>
      <c r="H112" s="264">
        <f t="shared" si="6"/>
        <v>0</v>
      </c>
      <c r="I112" s="23"/>
    </row>
    <row r="113" spans="3:9" ht="15.75" thickBot="1" x14ac:dyDescent="0.3">
      <c r="C113" s="60" t="s">
        <v>331</v>
      </c>
      <c r="D113" s="49" t="s">
        <v>332</v>
      </c>
      <c r="E113" s="50" t="s">
        <v>24</v>
      </c>
      <c r="F113" s="259">
        <v>3</v>
      </c>
      <c r="G113" s="263"/>
      <c r="H113" s="264">
        <f t="shared" si="6"/>
        <v>0</v>
      </c>
      <c r="I113" s="23"/>
    </row>
    <row r="114" spans="3:9" ht="15.75" thickBot="1" x14ac:dyDescent="0.3">
      <c r="C114" s="60" t="s">
        <v>333</v>
      </c>
      <c r="D114" s="49" t="s">
        <v>334</v>
      </c>
      <c r="E114" s="50" t="s">
        <v>24</v>
      </c>
      <c r="F114" s="259">
        <v>9</v>
      </c>
      <c r="G114" s="263"/>
      <c r="H114" s="264">
        <f t="shared" si="6"/>
        <v>0</v>
      </c>
      <c r="I114" s="23"/>
    </row>
    <row r="115" spans="3:9" ht="15.75" thickBot="1" x14ac:dyDescent="0.3">
      <c r="C115" s="64" t="s">
        <v>335</v>
      </c>
      <c r="D115" s="30" t="s">
        <v>336</v>
      </c>
      <c r="E115" s="24" t="s">
        <v>24</v>
      </c>
      <c r="F115" s="260">
        <v>9</v>
      </c>
      <c r="G115" s="264"/>
      <c r="H115" s="264">
        <f t="shared" si="6"/>
        <v>0</v>
      </c>
      <c r="I115" s="23"/>
    </row>
    <row r="116" spans="3:9" ht="15.75" thickBot="1" x14ac:dyDescent="0.3">
      <c r="C116" s="64" t="s">
        <v>337</v>
      </c>
      <c r="D116" s="30" t="s">
        <v>338</v>
      </c>
      <c r="E116" s="24" t="s">
        <v>24</v>
      </c>
      <c r="F116" s="260">
        <v>9</v>
      </c>
      <c r="G116" s="264"/>
      <c r="H116" s="264">
        <f t="shared" si="6"/>
        <v>0</v>
      </c>
      <c r="I116" s="23"/>
    </row>
    <row r="117" spans="3:9" ht="15.75" thickBot="1" x14ac:dyDescent="0.3">
      <c r="C117" s="58" t="s">
        <v>339</v>
      </c>
      <c r="D117" s="55" t="s">
        <v>208</v>
      </c>
      <c r="E117" s="59"/>
      <c r="F117" s="275"/>
      <c r="G117" s="276"/>
      <c r="H117" s="274">
        <f>SUBTOTAL(9,H118:H128)</f>
        <v>0</v>
      </c>
      <c r="I117" s="23"/>
    </row>
    <row r="118" spans="3:9" ht="15.75" thickBot="1" x14ac:dyDescent="0.3">
      <c r="C118" s="64" t="s">
        <v>340</v>
      </c>
      <c r="D118" s="30" t="s">
        <v>320</v>
      </c>
      <c r="E118" s="24" t="s">
        <v>68</v>
      </c>
      <c r="F118" s="260">
        <v>2.9</v>
      </c>
      <c r="G118" s="264"/>
      <c r="H118" s="264">
        <f>G118*F118</f>
        <v>0</v>
      </c>
      <c r="I118" s="23"/>
    </row>
    <row r="119" spans="3:9" ht="15.75" thickBot="1" x14ac:dyDescent="0.3">
      <c r="C119" s="60" t="s">
        <v>341</v>
      </c>
      <c r="D119" s="30" t="s">
        <v>324</v>
      </c>
      <c r="E119" s="24" t="s">
        <v>24</v>
      </c>
      <c r="F119" s="260">
        <v>3</v>
      </c>
      <c r="G119" s="264"/>
      <c r="H119" s="264">
        <f t="shared" ref="H119:H128" si="7">G119*F119</f>
        <v>0</v>
      </c>
      <c r="I119" s="23"/>
    </row>
    <row r="120" spans="3:9" ht="15.75" thickBot="1" x14ac:dyDescent="0.3">
      <c r="C120" s="60" t="s">
        <v>342</v>
      </c>
      <c r="D120" s="30" t="s">
        <v>343</v>
      </c>
      <c r="E120" s="24" t="s">
        <v>24</v>
      </c>
      <c r="F120" s="260">
        <v>1</v>
      </c>
      <c r="G120" s="263"/>
      <c r="H120" s="264">
        <f t="shared" si="7"/>
        <v>0</v>
      </c>
      <c r="I120" s="23"/>
    </row>
    <row r="121" spans="3:9" ht="15.75" thickBot="1" x14ac:dyDescent="0.3">
      <c r="C121" s="64" t="s">
        <v>344</v>
      </c>
      <c r="D121" s="30" t="s">
        <v>345</v>
      </c>
      <c r="E121" s="24" t="s">
        <v>24</v>
      </c>
      <c r="F121" s="260">
        <v>6.9</v>
      </c>
      <c r="G121" s="264"/>
      <c r="H121" s="264">
        <f t="shared" si="7"/>
        <v>0</v>
      </c>
      <c r="I121" s="23"/>
    </row>
    <row r="122" spans="3:9" ht="15.75" thickBot="1" x14ac:dyDescent="0.3">
      <c r="C122" s="60" t="s">
        <v>346</v>
      </c>
      <c r="D122" s="30" t="s">
        <v>347</v>
      </c>
      <c r="E122" s="24" t="s">
        <v>24</v>
      </c>
      <c r="F122" s="260">
        <v>6</v>
      </c>
      <c r="G122" s="264"/>
      <c r="H122" s="264">
        <f t="shared" si="7"/>
        <v>0</v>
      </c>
      <c r="I122" s="23"/>
    </row>
    <row r="123" spans="3:9" ht="15.75" thickBot="1" x14ac:dyDescent="0.3">
      <c r="C123" s="60" t="s">
        <v>348</v>
      </c>
      <c r="D123" s="30" t="s">
        <v>349</v>
      </c>
      <c r="E123" s="24" t="s">
        <v>24</v>
      </c>
      <c r="F123" s="260">
        <v>3</v>
      </c>
      <c r="G123" s="264"/>
      <c r="H123" s="264">
        <f t="shared" si="7"/>
        <v>0</v>
      </c>
      <c r="I123" s="23"/>
    </row>
    <row r="124" spans="3:9" ht="15.75" thickBot="1" x14ac:dyDescent="0.3">
      <c r="C124" s="60" t="s">
        <v>350</v>
      </c>
      <c r="D124" s="30" t="s">
        <v>351</v>
      </c>
      <c r="E124" s="24" t="s">
        <v>24</v>
      </c>
      <c r="F124" s="260">
        <v>18</v>
      </c>
      <c r="G124" s="264"/>
      <c r="H124" s="264">
        <f t="shared" si="7"/>
        <v>0</v>
      </c>
      <c r="I124" s="23"/>
    </row>
    <row r="125" spans="3:9" ht="15.75" thickBot="1" x14ac:dyDescent="0.3">
      <c r="C125" s="60" t="s">
        <v>352</v>
      </c>
      <c r="D125" s="30" t="s">
        <v>353</v>
      </c>
      <c r="E125" s="24" t="s">
        <v>24</v>
      </c>
      <c r="F125" s="260">
        <v>9</v>
      </c>
      <c r="G125" s="264"/>
      <c r="H125" s="264">
        <f t="shared" si="7"/>
        <v>0</v>
      </c>
      <c r="I125" s="23"/>
    </row>
    <row r="126" spans="3:9" ht="15.75" thickBot="1" x14ac:dyDescent="0.3">
      <c r="C126" s="60" t="s">
        <v>354</v>
      </c>
      <c r="D126" s="49" t="s">
        <v>355</v>
      </c>
      <c r="E126" s="50" t="s">
        <v>24</v>
      </c>
      <c r="F126" s="259">
        <v>3</v>
      </c>
      <c r="G126" s="263"/>
      <c r="H126" s="264">
        <f t="shared" si="7"/>
        <v>0</v>
      </c>
      <c r="I126" s="23"/>
    </row>
    <row r="127" spans="3:9" ht="15.75" thickBot="1" x14ac:dyDescent="0.3">
      <c r="C127" s="64" t="s">
        <v>356</v>
      </c>
      <c r="D127" s="30" t="s">
        <v>357</v>
      </c>
      <c r="E127" s="24" t="s">
        <v>24</v>
      </c>
      <c r="F127" s="260">
        <v>3</v>
      </c>
      <c r="G127" s="264"/>
      <c r="H127" s="264">
        <f t="shared" si="7"/>
        <v>0</v>
      </c>
      <c r="I127" s="23"/>
    </row>
    <row r="128" spans="3:9" ht="15.75" thickBot="1" x14ac:dyDescent="0.3">
      <c r="C128" s="60" t="s">
        <v>358</v>
      </c>
      <c r="D128" s="49" t="s">
        <v>359</v>
      </c>
      <c r="E128" s="50" t="s">
        <v>24</v>
      </c>
      <c r="F128" s="259">
        <v>3</v>
      </c>
      <c r="G128" s="263"/>
      <c r="H128" s="264">
        <f t="shared" si="7"/>
        <v>0</v>
      </c>
      <c r="I128" s="23"/>
    </row>
    <row r="129" spans="3:9" ht="15.75" thickBot="1" x14ac:dyDescent="0.3">
      <c r="C129" s="58" t="s">
        <v>360</v>
      </c>
      <c r="D129" s="55" t="s">
        <v>230</v>
      </c>
      <c r="E129" s="59"/>
      <c r="F129" s="275"/>
      <c r="G129" s="276"/>
      <c r="H129" s="274">
        <f>SUBTOTAL(9,H130:H137)</f>
        <v>0</v>
      </c>
      <c r="I129" s="23"/>
    </row>
    <row r="130" spans="3:9" ht="15.75" thickBot="1" x14ac:dyDescent="0.3">
      <c r="C130" s="60" t="s">
        <v>361</v>
      </c>
      <c r="D130" s="49" t="s">
        <v>362</v>
      </c>
      <c r="E130" s="50" t="s">
        <v>24</v>
      </c>
      <c r="F130" s="260">
        <v>39</v>
      </c>
      <c r="G130" s="264"/>
      <c r="H130" s="264">
        <f>F130*G130</f>
        <v>0</v>
      </c>
      <c r="I130" s="23"/>
    </row>
    <row r="131" spans="3:9" ht="15.75" thickBot="1" x14ac:dyDescent="0.3">
      <c r="C131" s="60" t="s">
        <v>363</v>
      </c>
      <c r="D131" s="49" t="s">
        <v>364</v>
      </c>
      <c r="E131" s="50" t="s">
        <v>24</v>
      </c>
      <c r="F131" s="259">
        <v>12</v>
      </c>
      <c r="G131" s="263"/>
      <c r="H131" s="264">
        <f t="shared" ref="H131:H137" si="8">F131*G131</f>
        <v>0</v>
      </c>
      <c r="I131" s="23"/>
    </row>
    <row r="132" spans="3:9" ht="15.75" thickBot="1" x14ac:dyDescent="0.3">
      <c r="C132" s="64" t="s">
        <v>365</v>
      </c>
      <c r="D132" s="30" t="s">
        <v>366</v>
      </c>
      <c r="E132" s="24" t="s">
        <v>68</v>
      </c>
      <c r="F132" s="260">
        <v>72.599999999999994</v>
      </c>
      <c r="G132" s="264"/>
      <c r="H132" s="264">
        <f t="shared" si="8"/>
        <v>0</v>
      </c>
      <c r="I132" s="23"/>
    </row>
    <row r="133" spans="3:9" ht="15.75" thickBot="1" x14ac:dyDescent="0.3">
      <c r="C133" s="60" t="s">
        <v>367</v>
      </c>
      <c r="D133" s="30" t="s">
        <v>368</v>
      </c>
      <c r="E133" s="24" t="s">
        <v>24</v>
      </c>
      <c r="F133" s="260">
        <v>60</v>
      </c>
      <c r="G133" s="263"/>
      <c r="H133" s="264">
        <f t="shared" si="8"/>
        <v>0</v>
      </c>
      <c r="I133" s="23"/>
    </row>
    <row r="134" spans="3:9" ht="15.75" thickBot="1" x14ac:dyDescent="0.3">
      <c r="C134" s="60" t="s">
        <v>369</v>
      </c>
      <c r="D134" s="30" t="s">
        <v>370</v>
      </c>
      <c r="E134" s="24" t="s">
        <v>24</v>
      </c>
      <c r="F134" s="260">
        <v>24</v>
      </c>
      <c r="G134" s="263"/>
      <c r="H134" s="264">
        <f t="shared" si="8"/>
        <v>0</v>
      </c>
      <c r="I134" s="23"/>
    </row>
    <row r="135" spans="3:9" ht="15.75" thickBot="1" x14ac:dyDescent="0.3">
      <c r="C135" s="60" t="s">
        <v>371</v>
      </c>
      <c r="D135" s="30" t="s">
        <v>372</v>
      </c>
      <c r="E135" s="24" t="s">
        <v>24</v>
      </c>
      <c r="F135" s="260">
        <v>24</v>
      </c>
      <c r="G135" s="264"/>
      <c r="H135" s="264">
        <f t="shared" si="8"/>
        <v>0</v>
      </c>
      <c r="I135" s="23"/>
    </row>
    <row r="136" spans="3:9" ht="15.75" thickBot="1" x14ac:dyDescent="0.3">
      <c r="C136" s="60" t="s">
        <v>373</v>
      </c>
      <c r="D136" s="30" t="s">
        <v>374</v>
      </c>
      <c r="E136" s="24" t="s">
        <v>68</v>
      </c>
      <c r="F136" s="260">
        <v>245</v>
      </c>
      <c r="G136" s="264"/>
      <c r="H136" s="264">
        <f t="shared" si="8"/>
        <v>0</v>
      </c>
      <c r="I136" s="23"/>
    </row>
    <row r="137" spans="3:9" ht="15.75" thickBot="1" x14ac:dyDescent="0.3">
      <c r="C137" s="60" t="s">
        <v>375</v>
      </c>
      <c r="D137" s="30" t="s">
        <v>376</v>
      </c>
      <c r="E137" s="24" t="s">
        <v>24</v>
      </c>
      <c r="F137" s="260">
        <v>72</v>
      </c>
      <c r="G137" s="264"/>
      <c r="H137" s="264">
        <f t="shared" si="8"/>
        <v>0</v>
      </c>
      <c r="I137" s="23"/>
    </row>
    <row r="138" spans="3:9" ht="15.75" thickBot="1" x14ac:dyDescent="0.3">
      <c r="C138" s="58" t="s">
        <v>377</v>
      </c>
      <c r="D138" s="55" t="s">
        <v>248</v>
      </c>
      <c r="E138" s="59"/>
      <c r="F138" s="275"/>
      <c r="G138" s="276"/>
      <c r="H138" s="274">
        <f>SUBTOTAL(9,H139:H143)</f>
        <v>0</v>
      </c>
      <c r="I138" s="23"/>
    </row>
    <row r="139" spans="3:9" ht="15.75" thickBot="1" x14ac:dyDescent="0.3">
      <c r="C139" s="64" t="s">
        <v>378</v>
      </c>
      <c r="D139" s="30" t="s">
        <v>379</v>
      </c>
      <c r="E139" s="24" t="s">
        <v>68</v>
      </c>
      <c r="F139" s="260">
        <v>4.24</v>
      </c>
      <c r="G139" s="264"/>
      <c r="H139" s="264">
        <f>F139*G139</f>
        <v>0</v>
      </c>
      <c r="I139" s="23"/>
    </row>
    <row r="140" spans="3:9" ht="15.75" thickBot="1" x14ac:dyDescent="0.3">
      <c r="C140" s="60" t="s">
        <v>380</v>
      </c>
      <c r="D140" s="30" t="s">
        <v>324</v>
      </c>
      <c r="E140" s="24" t="s">
        <v>24</v>
      </c>
      <c r="F140" s="260">
        <v>12</v>
      </c>
      <c r="G140" s="264"/>
      <c r="H140" s="264">
        <f t="shared" ref="H140:H143" si="9">F140*G140</f>
        <v>0</v>
      </c>
      <c r="I140" s="23"/>
    </row>
    <row r="141" spans="3:9" ht="15.75" thickBot="1" x14ac:dyDescent="0.3">
      <c r="C141" s="60" t="s">
        <v>381</v>
      </c>
      <c r="D141" s="30" t="s">
        <v>382</v>
      </c>
      <c r="E141" s="24" t="s">
        <v>24</v>
      </c>
      <c r="F141" s="260">
        <v>20</v>
      </c>
      <c r="G141" s="263"/>
      <c r="H141" s="264">
        <f t="shared" si="9"/>
        <v>0</v>
      </c>
      <c r="I141" s="23"/>
    </row>
    <row r="142" spans="3:9" ht="15.75" thickBot="1" x14ac:dyDescent="0.3">
      <c r="C142" s="60" t="s">
        <v>383</v>
      </c>
      <c r="D142" s="30" t="s">
        <v>384</v>
      </c>
      <c r="E142" s="24" t="s">
        <v>24</v>
      </c>
      <c r="F142" s="260">
        <v>4</v>
      </c>
      <c r="G142" s="263"/>
      <c r="H142" s="264">
        <f t="shared" si="9"/>
        <v>0</v>
      </c>
      <c r="I142" s="23"/>
    </row>
    <row r="143" spans="3:9" ht="23.25" thickBot="1" x14ac:dyDescent="0.3">
      <c r="C143" s="60" t="s">
        <v>385</v>
      </c>
      <c r="D143" s="30" t="s">
        <v>386</v>
      </c>
      <c r="E143" s="24" t="s">
        <v>24</v>
      </c>
      <c r="F143" s="260">
        <v>4</v>
      </c>
      <c r="G143" s="264"/>
      <c r="H143" s="264">
        <f t="shared" si="9"/>
        <v>0</v>
      </c>
      <c r="I143" s="23"/>
    </row>
    <row r="144" spans="3:9" ht="15.75" thickBot="1" x14ac:dyDescent="0.3">
      <c r="C144" s="58" t="s">
        <v>377</v>
      </c>
      <c r="D144" s="55" t="s">
        <v>387</v>
      </c>
      <c r="E144" s="59"/>
      <c r="F144" s="275"/>
      <c r="G144" s="276"/>
      <c r="H144" s="274">
        <f>SUBTOTAL(9,H145)</f>
        <v>0</v>
      </c>
      <c r="I144" s="23"/>
    </row>
    <row r="145" spans="3:9" ht="15.75" thickBot="1" x14ac:dyDescent="0.3">
      <c r="C145" s="60" t="s">
        <v>378</v>
      </c>
      <c r="D145" s="49" t="s">
        <v>388</v>
      </c>
      <c r="E145" s="50" t="s">
        <v>52</v>
      </c>
      <c r="F145" s="260">
        <v>364</v>
      </c>
      <c r="G145" s="264"/>
      <c r="H145" s="264">
        <f>G145*F145</f>
        <v>0</v>
      </c>
      <c r="I145" s="23"/>
    </row>
    <row r="146" spans="3:9" ht="15.75" thickBot="1" x14ac:dyDescent="0.3">
      <c r="C146" s="52"/>
      <c r="D146" s="53" t="s">
        <v>389</v>
      </c>
      <c r="E146" s="53"/>
      <c r="F146" s="269"/>
      <c r="G146" s="270"/>
      <c r="H146" s="271"/>
      <c r="I146" s="23"/>
    </row>
    <row r="147" spans="3:9" ht="15.75" thickBot="1" x14ac:dyDescent="0.3">
      <c r="C147" s="58" t="s">
        <v>390</v>
      </c>
      <c r="D147" s="55" t="s">
        <v>391</v>
      </c>
      <c r="E147" s="59"/>
      <c r="F147" s="293"/>
      <c r="G147" s="294"/>
      <c r="H147" s="274">
        <f>SUBTOTAL(9,H148:H154)</f>
        <v>0</v>
      </c>
      <c r="I147" s="23"/>
    </row>
    <row r="148" spans="3:9" ht="15.75" thickBot="1" x14ac:dyDescent="0.3">
      <c r="C148" s="64" t="s">
        <v>392</v>
      </c>
      <c r="D148" s="30" t="s">
        <v>393</v>
      </c>
      <c r="E148" s="50" t="s">
        <v>11</v>
      </c>
      <c r="F148" s="261">
        <v>1</v>
      </c>
      <c r="G148" s="265"/>
      <c r="H148" s="295">
        <f>+F148*G148</f>
        <v>0</v>
      </c>
      <c r="I148" s="23"/>
    </row>
    <row r="149" spans="3:9" ht="15.75" thickBot="1" x14ac:dyDescent="0.3">
      <c r="C149" s="64" t="s">
        <v>394</v>
      </c>
      <c r="D149" s="30" t="s">
        <v>395</v>
      </c>
      <c r="E149" s="50" t="s">
        <v>24</v>
      </c>
      <c r="F149" s="261">
        <v>12</v>
      </c>
      <c r="G149" s="265"/>
      <c r="H149" s="295">
        <f t="shared" ref="H149:H154" si="10">+F149*G149</f>
        <v>0</v>
      </c>
      <c r="I149" s="23"/>
    </row>
    <row r="150" spans="3:9" ht="15.75" thickBot="1" x14ac:dyDescent="0.3">
      <c r="C150" s="64" t="s">
        <v>396</v>
      </c>
      <c r="D150" s="30" t="s">
        <v>397</v>
      </c>
      <c r="E150" s="50" t="s">
        <v>11</v>
      </c>
      <c r="F150" s="261">
        <v>1</v>
      </c>
      <c r="G150" s="265"/>
      <c r="H150" s="295">
        <f t="shared" si="10"/>
        <v>0</v>
      </c>
      <c r="I150" s="23"/>
    </row>
    <row r="151" spans="3:9" ht="15.75" thickBot="1" x14ac:dyDescent="0.3">
      <c r="C151" s="64" t="s">
        <v>398</v>
      </c>
      <c r="D151" s="30" t="s">
        <v>399</v>
      </c>
      <c r="E151" s="50" t="s">
        <v>11</v>
      </c>
      <c r="F151" s="261">
        <v>1</v>
      </c>
      <c r="G151" s="265"/>
      <c r="H151" s="295">
        <f t="shared" si="10"/>
        <v>0</v>
      </c>
      <c r="I151" s="23"/>
    </row>
    <row r="152" spans="3:9" ht="15.75" thickBot="1" x14ac:dyDescent="0.3">
      <c r="C152" s="64" t="s">
        <v>400</v>
      </c>
      <c r="D152" s="30" t="s">
        <v>401</v>
      </c>
      <c r="E152" s="50" t="s">
        <v>11</v>
      </c>
      <c r="F152" s="261">
        <v>1</v>
      </c>
      <c r="G152" s="265"/>
      <c r="H152" s="295">
        <f t="shared" si="10"/>
        <v>0</v>
      </c>
      <c r="I152" s="23"/>
    </row>
    <row r="153" spans="3:9" ht="15.75" thickBot="1" x14ac:dyDescent="0.3">
      <c r="C153" s="64" t="s">
        <v>402</v>
      </c>
      <c r="D153" s="30" t="s">
        <v>403</v>
      </c>
      <c r="E153" s="50" t="s">
        <v>11</v>
      </c>
      <c r="F153" s="261">
        <v>1</v>
      </c>
      <c r="G153" s="265"/>
      <c r="H153" s="295">
        <f t="shared" si="10"/>
        <v>0</v>
      </c>
      <c r="I153" s="23"/>
    </row>
    <row r="154" spans="3:9" ht="15.75" thickBot="1" x14ac:dyDescent="0.3">
      <c r="C154" s="64" t="s">
        <v>404</v>
      </c>
      <c r="D154" s="30" t="s">
        <v>405</v>
      </c>
      <c r="E154" s="50" t="s">
        <v>11</v>
      </c>
      <c r="F154" s="261">
        <v>1</v>
      </c>
      <c r="G154" s="265"/>
      <c r="H154" s="295">
        <f t="shared" si="10"/>
        <v>0</v>
      </c>
      <c r="I154" s="23"/>
    </row>
    <row r="155" spans="3:9" ht="15.75" thickBot="1" x14ac:dyDescent="0.3">
      <c r="C155" s="58" t="s">
        <v>406</v>
      </c>
      <c r="D155" s="55" t="s">
        <v>407</v>
      </c>
      <c r="E155" s="59"/>
      <c r="F155" s="293"/>
      <c r="G155" s="294"/>
      <c r="H155" s="296">
        <f>SUBTOTAL(9,H156:H161)</f>
        <v>0</v>
      </c>
      <c r="I155" s="23"/>
    </row>
    <row r="156" spans="3:9" ht="15.75" thickBot="1" x14ac:dyDescent="0.3">
      <c r="C156" s="64" t="s">
        <v>408</v>
      </c>
      <c r="D156" s="30" t="s">
        <v>409</v>
      </c>
      <c r="E156" s="24" t="s">
        <v>24</v>
      </c>
      <c r="F156" s="261">
        <v>12</v>
      </c>
      <c r="G156" s="295"/>
      <c r="H156" s="295">
        <f>F156*G156</f>
        <v>0</v>
      </c>
      <c r="I156" s="23"/>
    </row>
    <row r="157" spans="3:9" ht="15.75" thickBot="1" x14ac:dyDescent="0.3">
      <c r="C157" s="64" t="s">
        <v>410</v>
      </c>
      <c r="D157" s="30" t="s">
        <v>411</v>
      </c>
      <c r="E157" s="24" t="s">
        <v>24</v>
      </c>
      <c r="F157" s="261">
        <v>12</v>
      </c>
      <c r="G157" s="295"/>
      <c r="H157" s="295">
        <f t="shared" ref="H157:H161" si="11">F157*G157</f>
        <v>0</v>
      </c>
      <c r="I157" s="23"/>
    </row>
    <row r="158" spans="3:9" ht="15.75" thickBot="1" x14ac:dyDescent="0.3">
      <c r="C158" s="64" t="s">
        <v>412</v>
      </c>
      <c r="D158" s="30" t="s">
        <v>413</v>
      </c>
      <c r="E158" s="24" t="s">
        <v>24</v>
      </c>
      <c r="F158" s="261">
        <v>12</v>
      </c>
      <c r="G158" s="295"/>
      <c r="H158" s="295">
        <f t="shared" si="11"/>
        <v>0</v>
      </c>
      <c r="I158" s="23"/>
    </row>
    <row r="159" spans="3:9" ht="15.75" thickBot="1" x14ac:dyDescent="0.3">
      <c r="C159" s="64" t="s">
        <v>414</v>
      </c>
      <c r="D159" s="30" t="s">
        <v>415</v>
      </c>
      <c r="E159" s="24" t="s">
        <v>24</v>
      </c>
      <c r="F159" s="261">
        <v>9</v>
      </c>
      <c r="G159" s="295"/>
      <c r="H159" s="295">
        <f t="shared" si="11"/>
        <v>0</v>
      </c>
      <c r="I159" s="23"/>
    </row>
    <row r="160" spans="3:9" ht="15.75" thickBot="1" x14ac:dyDescent="0.3">
      <c r="C160" s="64" t="s">
        <v>416</v>
      </c>
      <c r="D160" s="30" t="s">
        <v>417</v>
      </c>
      <c r="E160" s="24" t="s">
        <v>24</v>
      </c>
      <c r="F160" s="261">
        <v>12</v>
      </c>
      <c r="G160" s="295"/>
      <c r="H160" s="295">
        <f t="shared" si="11"/>
        <v>0</v>
      </c>
      <c r="I160" s="23"/>
    </row>
    <row r="161" spans="3:9" ht="23.25" thickBot="1" x14ac:dyDescent="0.3">
      <c r="C161" s="64" t="s">
        <v>418</v>
      </c>
      <c r="D161" s="30" t="s">
        <v>419</v>
      </c>
      <c r="E161" s="24" t="s">
        <v>24</v>
      </c>
      <c r="F161" s="260">
        <v>12</v>
      </c>
      <c r="G161" s="264"/>
      <c r="H161" s="295">
        <f t="shared" si="11"/>
        <v>0</v>
      </c>
      <c r="I161" s="23"/>
    </row>
    <row r="162" spans="3:9" ht="15.75" thickBot="1" x14ac:dyDescent="0.3">
      <c r="C162" s="58" t="s">
        <v>420</v>
      </c>
      <c r="D162" s="55" t="s">
        <v>421</v>
      </c>
      <c r="E162" s="65"/>
      <c r="F162" s="277"/>
      <c r="G162" s="297"/>
      <c r="H162" s="296">
        <f>SUBTOTAL(9,H163:H166)</f>
        <v>0</v>
      </c>
      <c r="I162" s="23"/>
    </row>
    <row r="163" spans="3:9" ht="15.75" thickBot="1" x14ac:dyDescent="0.3">
      <c r="C163" s="64" t="s">
        <v>408</v>
      </c>
      <c r="D163" s="30" t="s">
        <v>422</v>
      </c>
      <c r="E163" s="24" t="s">
        <v>24</v>
      </c>
      <c r="F163" s="261">
        <v>9</v>
      </c>
      <c r="G163" s="295"/>
      <c r="H163" s="295">
        <f>F163*G163</f>
        <v>0</v>
      </c>
      <c r="I163" s="23"/>
    </row>
    <row r="164" spans="3:9" ht="15.75" thickBot="1" x14ac:dyDescent="0.3">
      <c r="C164" s="64" t="s">
        <v>410</v>
      </c>
      <c r="D164" s="30" t="s">
        <v>423</v>
      </c>
      <c r="E164" s="24" t="s">
        <v>24</v>
      </c>
      <c r="F164" s="261">
        <v>9</v>
      </c>
      <c r="G164" s="295"/>
      <c r="H164" s="295">
        <f t="shared" ref="H164:H166" si="12">F164*G164</f>
        <v>0</v>
      </c>
      <c r="I164" s="23"/>
    </row>
    <row r="165" spans="3:9" ht="15.75" thickBot="1" x14ac:dyDescent="0.3">
      <c r="C165" s="64" t="s">
        <v>412</v>
      </c>
      <c r="D165" s="30" t="s">
        <v>424</v>
      </c>
      <c r="E165" s="24" t="s">
        <v>24</v>
      </c>
      <c r="F165" s="261">
        <v>9</v>
      </c>
      <c r="G165" s="295"/>
      <c r="H165" s="295">
        <f t="shared" si="12"/>
        <v>0</v>
      </c>
      <c r="I165" s="23"/>
    </row>
    <row r="166" spans="3:9" ht="15.75" thickBot="1" x14ac:dyDescent="0.3">
      <c r="C166" s="64" t="s">
        <v>414</v>
      </c>
      <c r="D166" s="30" t="s">
        <v>417</v>
      </c>
      <c r="E166" s="24" t="s">
        <v>24</v>
      </c>
      <c r="F166" s="261">
        <v>9</v>
      </c>
      <c r="G166" s="295"/>
      <c r="H166" s="295">
        <f t="shared" si="12"/>
        <v>0</v>
      </c>
      <c r="I166" s="23"/>
    </row>
    <row r="167" spans="3:9" ht="15.75" thickBot="1" x14ac:dyDescent="0.3">
      <c r="C167" s="58" t="s">
        <v>425</v>
      </c>
      <c r="D167" s="55" t="s">
        <v>426</v>
      </c>
      <c r="E167" s="65"/>
      <c r="F167" s="277"/>
      <c r="G167" s="297"/>
      <c r="H167" s="296">
        <f>SUBTOTAL(9,H168)</f>
        <v>0</v>
      </c>
      <c r="I167" s="23"/>
    </row>
    <row r="168" spans="3:9" ht="23.25" thickBot="1" x14ac:dyDescent="0.3">
      <c r="C168" s="64" t="s">
        <v>427</v>
      </c>
      <c r="D168" s="30" t="s">
        <v>428</v>
      </c>
      <c r="E168" s="24" t="s">
        <v>11</v>
      </c>
      <c r="F168" s="261">
        <v>1</v>
      </c>
      <c r="G168" s="295"/>
      <c r="H168" s="295">
        <f>F168*G168</f>
        <v>0</v>
      </c>
      <c r="I168" s="23"/>
    </row>
    <row r="169" spans="3:9" ht="15.75" thickBot="1" x14ac:dyDescent="0.3">
      <c r="C169" s="58" t="s">
        <v>429</v>
      </c>
      <c r="D169" s="55" t="s">
        <v>430</v>
      </c>
      <c r="E169" s="65"/>
      <c r="F169" s="277"/>
      <c r="G169" s="297"/>
      <c r="H169" s="296">
        <f>SUBTOTAL(9,H170:H174)</f>
        <v>0</v>
      </c>
      <c r="I169" s="23"/>
    </row>
    <row r="170" spans="3:9" ht="15.75" thickBot="1" x14ac:dyDescent="0.3">
      <c r="C170" s="64" t="s">
        <v>431</v>
      </c>
      <c r="D170" s="30" t="s">
        <v>432</v>
      </c>
      <c r="E170" s="24" t="s">
        <v>24</v>
      </c>
      <c r="F170" s="261">
        <v>1</v>
      </c>
      <c r="G170" s="295"/>
      <c r="H170" s="295"/>
      <c r="I170" s="23"/>
    </row>
    <row r="171" spans="3:9" ht="15.75" thickBot="1" x14ac:dyDescent="0.3">
      <c r="C171" s="64" t="s">
        <v>433</v>
      </c>
      <c r="D171" s="30" t="s">
        <v>434</v>
      </c>
      <c r="E171" s="24" t="s">
        <v>24</v>
      </c>
      <c r="F171" s="261">
        <v>1</v>
      </c>
      <c r="G171" s="295"/>
      <c r="H171" s="295"/>
      <c r="I171" s="23"/>
    </row>
    <row r="172" spans="3:9" ht="15.75" thickBot="1" x14ac:dyDescent="0.3">
      <c r="C172" s="64" t="s">
        <v>435</v>
      </c>
      <c r="D172" s="30" t="s">
        <v>436</v>
      </c>
      <c r="E172" s="24" t="s">
        <v>11</v>
      </c>
      <c r="F172" s="261">
        <v>1</v>
      </c>
      <c r="G172" s="295"/>
      <c r="H172" s="295"/>
      <c r="I172" s="23"/>
    </row>
    <row r="173" spans="3:9" ht="15.75" thickBot="1" x14ac:dyDescent="0.3">
      <c r="C173" s="64" t="s">
        <v>437</v>
      </c>
      <c r="D173" s="30" t="s">
        <v>438</v>
      </c>
      <c r="E173" s="24" t="s">
        <v>11</v>
      </c>
      <c r="F173" s="261">
        <v>1</v>
      </c>
      <c r="G173" s="295"/>
      <c r="H173" s="295"/>
      <c r="I173" s="23"/>
    </row>
    <row r="174" spans="3:9" ht="15.75" thickBot="1" x14ac:dyDescent="0.3">
      <c r="C174" s="64" t="s">
        <v>439</v>
      </c>
      <c r="D174" s="30" t="s">
        <v>440</v>
      </c>
      <c r="E174" s="24" t="s">
        <v>11</v>
      </c>
      <c r="F174" s="261">
        <v>1</v>
      </c>
      <c r="G174" s="295"/>
      <c r="H174" s="295"/>
      <c r="I174" s="23"/>
    </row>
    <row r="175" spans="3:9" ht="15.75" x14ac:dyDescent="0.25">
      <c r="D175" s="316" t="s">
        <v>1269</v>
      </c>
      <c r="E175" s="316"/>
      <c r="F175" s="316"/>
      <c r="G175" s="316"/>
      <c r="H175" s="321">
        <f>SUBTOTAL(9,H106:H174)</f>
        <v>0</v>
      </c>
    </row>
    <row r="176" spans="3:9" ht="15.75" x14ac:dyDescent="0.25">
      <c r="D176" s="316" t="s">
        <v>1273</v>
      </c>
      <c r="E176" s="316"/>
      <c r="F176" s="316"/>
      <c r="G176" s="316"/>
      <c r="H176" s="321">
        <f>H175</f>
        <v>0</v>
      </c>
    </row>
    <row r="177" spans="4:8" ht="15.75" x14ac:dyDescent="0.25">
      <c r="D177" s="322"/>
      <c r="E177" s="322"/>
      <c r="F177" s="323"/>
      <c r="G177" s="324"/>
      <c r="H177" s="325"/>
    </row>
    <row r="178" spans="4:8" ht="15.75" x14ac:dyDescent="0.25">
      <c r="D178" s="316" t="s">
        <v>1274</v>
      </c>
      <c r="E178" s="316"/>
      <c r="F178" s="316"/>
      <c r="G178" s="316"/>
      <c r="H178" s="326">
        <f>H176+H101</f>
        <v>0</v>
      </c>
    </row>
    <row r="179" spans="4:8" ht="15.75" x14ac:dyDescent="0.25">
      <c r="D179" s="316" t="s">
        <v>1275</v>
      </c>
      <c r="E179" s="316"/>
      <c r="F179" s="316"/>
      <c r="G179" s="316"/>
      <c r="H179" s="326">
        <f>0.18*H178</f>
        <v>0</v>
      </c>
    </row>
    <row r="180" spans="4:8" ht="15.75" x14ac:dyDescent="0.25">
      <c r="D180" s="316" t="s">
        <v>1276</v>
      </c>
      <c r="E180" s="316"/>
      <c r="F180" s="316"/>
      <c r="G180" s="316"/>
      <c r="H180" s="326">
        <f>SUM(H178:H179)</f>
        <v>0</v>
      </c>
    </row>
  </sheetData>
  <mergeCells count="30">
    <mergeCell ref="D175:G175"/>
    <mergeCell ref="D176:G176"/>
    <mergeCell ref="D178:G178"/>
    <mergeCell ref="D179:G179"/>
    <mergeCell ref="D180:G180"/>
    <mergeCell ref="D66:D67"/>
    <mergeCell ref="D69:D70"/>
    <mergeCell ref="D98:G98"/>
    <mergeCell ref="D99:G99"/>
    <mergeCell ref="D100:G100"/>
    <mergeCell ref="D101:G101"/>
    <mergeCell ref="C69:C70"/>
    <mergeCell ref="E69:E70"/>
    <mergeCell ref="F69:F70"/>
    <mergeCell ref="G69:G70"/>
    <mergeCell ref="H69:H70"/>
    <mergeCell ref="I69:I70"/>
    <mergeCell ref="C66:C67"/>
    <mergeCell ref="E66:E67"/>
    <mergeCell ref="F66:F67"/>
    <mergeCell ref="G66:G67"/>
    <mergeCell ref="H66:H67"/>
    <mergeCell ref="I66:I67"/>
    <mergeCell ref="C4:H4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14"/>
  <sheetViews>
    <sheetView showGridLines="0" workbookViewId="0">
      <selection activeCell="J20" sqref="J20"/>
    </sheetView>
  </sheetViews>
  <sheetFormatPr baseColWidth="10" defaultRowHeight="15" x14ac:dyDescent="0.25"/>
  <cols>
    <col min="3" max="3" width="7" bestFit="1" customWidth="1"/>
    <col min="4" max="4" width="42.5703125" customWidth="1"/>
    <col min="5" max="5" width="5.5703125" style="21" customWidth="1"/>
    <col min="6" max="6" width="7.7109375" style="251" customWidth="1"/>
    <col min="7" max="7" width="9.5703125" style="242" customWidth="1"/>
    <col min="8" max="8" width="17.5703125" style="242" customWidth="1"/>
  </cols>
  <sheetData>
    <row r="2" spans="3:9" ht="15.75" thickBot="1" x14ac:dyDescent="0.3"/>
    <row r="3" spans="3:9" ht="15.75" thickBot="1" x14ac:dyDescent="0.3">
      <c r="C3" s="32" t="s">
        <v>441</v>
      </c>
      <c r="D3" s="33"/>
      <c r="E3" s="33"/>
      <c r="F3" s="33"/>
      <c r="G3" s="33"/>
      <c r="H3" s="34"/>
      <c r="I3" s="23"/>
    </row>
    <row r="4" spans="3:9" x14ac:dyDescent="0.25">
      <c r="C4" s="35" t="s">
        <v>1</v>
      </c>
      <c r="D4" s="36" t="s">
        <v>2</v>
      </c>
      <c r="E4" s="36" t="s">
        <v>3</v>
      </c>
      <c r="F4" s="144" t="s">
        <v>4</v>
      </c>
      <c r="G4" s="153" t="s">
        <v>5</v>
      </c>
      <c r="H4" s="153" t="s">
        <v>6</v>
      </c>
      <c r="I4" s="23"/>
    </row>
    <row r="5" spans="3:9" x14ac:dyDescent="0.25">
      <c r="C5" s="37"/>
      <c r="D5" s="38"/>
      <c r="E5" s="38"/>
      <c r="F5" s="145"/>
      <c r="G5" s="154"/>
      <c r="H5" s="154"/>
      <c r="I5" s="23"/>
    </row>
    <row r="6" spans="3:9" ht="15.75" thickBot="1" x14ac:dyDescent="0.3">
      <c r="C6" s="39"/>
      <c r="D6" s="40"/>
      <c r="E6" s="40"/>
      <c r="F6" s="146"/>
      <c r="G6" s="155"/>
      <c r="H6" s="155"/>
      <c r="I6" s="23"/>
    </row>
    <row r="7" spans="3:9" ht="15.75" thickBot="1" x14ac:dyDescent="0.3">
      <c r="C7" s="52"/>
      <c r="D7" s="53" t="s">
        <v>44</v>
      </c>
      <c r="E7" s="53"/>
      <c r="F7" s="269"/>
      <c r="G7" s="270"/>
      <c r="H7" s="271"/>
      <c r="I7" s="23"/>
    </row>
    <row r="8" spans="3:9" ht="15.75" thickBot="1" x14ac:dyDescent="0.3">
      <c r="C8" s="31" t="s">
        <v>7</v>
      </c>
      <c r="D8" s="55" t="s">
        <v>44</v>
      </c>
      <c r="E8" s="56"/>
      <c r="F8" s="272"/>
      <c r="G8" s="273"/>
      <c r="H8" s="274">
        <f>SUBTOTAL(9,H10:H19)</f>
        <v>0</v>
      </c>
      <c r="I8" s="23"/>
    </row>
    <row r="9" spans="3:9" ht="15.75" thickBot="1" x14ac:dyDescent="0.3">
      <c r="C9" s="31" t="s">
        <v>9</v>
      </c>
      <c r="D9" s="55" t="s">
        <v>442</v>
      </c>
      <c r="E9" s="56"/>
      <c r="F9" s="272"/>
      <c r="G9" s="273"/>
      <c r="H9" s="274"/>
      <c r="I9" s="23"/>
    </row>
    <row r="10" spans="3:9" ht="15.75" thickBot="1" x14ac:dyDescent="0.3">
      <c r="C10" s="57" t="s">
        <v>173</v>
      </c>
      <c r="D10" s="30" t="s">
        <v>46</v>
      </c>
      <c r="E10" s="26" t="s">
        <v>40</v>
      </c>
      <c r="F10" s="260">
        <v>136.03</v>
      </c>
      <c r="G10" s="264"/>
      <c r="H10" s="264">
        <f>G10*F10</f>
        <v>0</v>
      </c>
      <c r="I10" s="23"/>
    </row>
    <row r="11" spans="3:9" ht="15.75" thickBot="1" x14ac:dyDescent="0.3">
      <c r="C11" s="57" t="s">
        <v>174</v>
      </c>
      <c r="D11" s="30" t="s">
        <v>175</v>
      </c>
      <c r="E11" s="26" t="s">
        <v>52</v>
      </c>
      <c r="F11" s="260">
        <v>203.4</v>
      </c>
      <c r="G11" s="264"/>
      <c r="H11" s="264">
        <f t="shared" ref="H11:H19" si="0">G11*F11</f>
        <v>0</v>
      </c>
      <c r="I11" s="23"/>
    </row>
    <row r="12" spans="3:9" ht="15.75" thickBot="1" x14ac:dyDescent="0.3">
      <c r="C12" s="57" t="s">
        <v>176</v>
      </c>
      <c r="D12" s="30" t="s">
        <v>54</v>
      </c>
      <c r="E12" s="26" t="s">
        <v>52</v>
      </c>
      <c r="F12" s="260">
        <v>203.4</v>
      </c>
      <c r="G12" s="264"/>
      <c r="H12" s="264">
        <f t="shared" si="0"/>
        <v>0</v>
      </c>
      <c r="I12" s="23"/>
    </row>
    <row r="13" spans="3:9" ht="15.75" thickBot="1" x14ac:dyDescent="0.3">
      <c r="C13" s="57" t="s">
        <v>177</v>
      </c>
      <c r="D13" s="30" t="s">
        <v>56</v>
      </c>
      <c r="E13" s="26" t="s">
        <v>52</v>
      </c>
      <c r="F13" s="260">
        <v>62.85</v>
      </c>
      <c r="G13" s="264"/>
      <c r="H13" s="264">
        <f t="shared" si="0"/>
        <v>0</v>
      </c>
      <c r="I13" s="23"/>
    </row>
    <row r="14" spans="3:9" ht="15.75" thickBot="1" x14ac:dyDescent="0.3">
      <c r="C14" s="57" t="s">
        <v>178</v>
      </c>
      <c r="D14" s="30" t="s">
        <v>58</v>
      </c>
      <c r="E14" s="26" t="s">
        <v>40</v>
      </c>
      <c r="F14" s="260">
        <v>51.43</v>
      </c>
      <c r="G14" s="264"/>
      <c r="H14" s="264">
        <f t="shared" si="0"/>
        <v>0</v>
      </c>
      <c r="I14" s="23"/>
    </row>
    <row r="15" spans="3:9" ht="15.75" thickBot="1" x14ac:dyDescent="0.3">
      <c r="C15" s="57" t="s">
        <v>179</v>
      </c>
      <c r="D15" s="30" t="s">
        <v>60</v>
      </c>
      <c r="E15" s="26" t="s">
        <v>61</v>
      </c>
      <c r="F15" s="260">
        <v>2486.63</v>
      </c>
      <c r="G15" s="264"/>
      <c r="H15" s="264">
        <f t="shared" si="0"/>
        <v>0</v>
      </c>
      <c r="I15" s="23"/>
    </row>
    <row r="16" spans="3:9" ht="15.75" thickBot="1" x14ac:dyDescent="0.3">
      <c r="C16" s="57" t="s">
        <v>180</v>
      </c>
      <c r="D16" s="30" t="s">
        <v>63</v>
      </c>
      <c r="E16" s="26" t="s">
        <v>52</v>
      </c>
      <c r="F16" s="260">
        <v>234.25</v>
      </c>
      <c r="G16" s="264"/>
      <c r="H16" s="264">
        <f t="shared" si="0"/>
        <v>0</v>
      </c>
      <c r="I16" s="23"/>
    </row>
    <row r="17" spans="3:9" ht="15.75" thickBot="1" x14ac:dyDescent="0.3">
      <c r="C17" s="57" t="s">
        <v>181</v>
      </c>
      <c r="D17" s="30" t="s">
        <v>65</v>
      </c>
      <c r="E17" s="26" t="s">
        <v>40</v>
      </c>
      <c r="F17" s="260">
        <v>114.58</v>
      </c>
      <c r="G17" s="264"/>
      <c r="H17" s="264">
        <f t="shared" si="0"/>
        <v>0</v>
      </c>
      <c r="I17" s="23"/>
    </row>
    <row r="18" spans="3:9" ht="15.75" thickBot="1" x14ac:dyDescent="0.3">
      <c r="C18" s="57" t="s">
        <v>182</v>
      </c>
      <c r="D18" s="30" t="s">
        <v>67</v>
      </c>
      <c r="E18" s="26" t="s">
        <v>68</v>
      </c>
      <c r="F18" s="260">
        <v>53.82</v>
      </c>
      <c r="G18" s="264"/>
      <c r="H18" s="264">
        <f t="shared" si="0"/>
        <v>0</v>
      </c>
      <c r="I18" s="23"/>
    </row>
    <row r="19" spans="3:9" ht="15.75" thickBot="1" x14ac:dyDescent="0.3">
      <c r="C19" s="57" t="s">
        <v>443</v>
      </c>
      <c r="D19" s="30" t="s">
        <v>70</v>
      </c>
      <c r="E19" s="26" t="s">
        <v>52</v>
      </c>
      <c r="F19" s="260">
        <v>23.72</v>
      </c>
      <c r="G19" s="264"/>
      <c r="H19" s="264">
        <f t="shared" si="0"/>
        <v>0</v>
      </c>
      <c r="I19" s="23"/>
    </row>
    <row r="20" spans="3:9" ht="15.75" thickBot="1" x14ac:dyDescent="0.3">
      <c r="C20" s="52"/>
      <c r="D20" s="53" t="s">
        <v>444</v>
      </c>
      <c r="E20" s="53"/>
      <c r="F20" s="269"/>
      <c r="G20" s="270"/>
      <c r="H20" s="271"/>
      <c r="I20" s="23"/>
    </row>
    <row r="21" spans="3:9" ht="15.75" thickBot="1" x14ac:dyDescent="0.3">
      <c r="C21" s="58" t="s">
        <v>43</v>
      </c>
      <c r="D21" s="55" t="s">
        <v>72</v>
      </c>
      <c r="E21" s="59"/>
      <c r="F21" s="275"/>
      <c r="G21" s="276"/>
      <c r="H21" s="274">
        <f>SUBTOTAL(9,H23:H43)</f>
        <v>0</v>
      </c>
      <c r="I21" s="23"/>
    </row>
    <row r="22" spans="3:9" ht="15.75" thickBot="1" x14ac:dyDescent="0.3">
      <c r="C22" s="58" t="s">
        <v>183</v>
      </c>
      <c r="D22" s="55" t="s">
        <v>445</v>
      </c>
      <c r="E22" s="59"/>
      <c r="F22" s="275"/>
      <c r="G22" s="276"/>
      <c r="H22" s="274"/>
      <c r="I22" s="23"/>
    </row>
    <row r="23" spans="3:9" ht="15.75" thickBot="1" x14ac:dyDescent="0.3">
      <c r="C23" s="60" t="s">
        <v>185</v>
      </c>
      <c r="D23" s="49" t="s">
        <v>446</v>
      </c>
      <c r="E23" s="50" t="s">
        <v>68</v>
      </c>
      <c r="F23" s="260">
        <v>26</v>
      </c>
      <c r="G23" s="264"/>
      <c r="H23" s="264">
        <f>F23*G23</f>
        <v>0</v>
      </c>
      <c r="I23" s="23"/>
    </row>
    <row r="24" spans="3:9" ht="15.75" thickBot="1" x14ac:dyDescent="0.3">
      <c r="C24" s="60" t="s">
        <v>207</v>
      </c>
      <c r="D24" s="49" t="s">
        <v>447</v>
      </c>
      <c r="E24" s="50" t="s">
        <v>68</v>
      </c>
      <c r="F24" s="260">
        <v>46.8</v>
      </c>
      <c r="G24" s="264"/>
      <c r="H24" s="264">
        <f t="shared" ref="H24:H43" si="1">F24*G24</f>
        <v>0</v>
      </c>
      <c r="I24" s="23"/>
    </row>
    <row r="25" spans="3:9" ht="23.25" thickBot="1" x14ac:dyDescent="0.3">
      <c r="C25" s="60" t="s">
        <v>229</v>
      </c>
      <c r="D25" s="30" t="s">
        <v>448</v>
      </c>
      <c r="E25" s="24" t="s">
        <v>24</v>
      </c>
      <c r="F25" s="260">
        <v>4</v>
      </c>
      <c r="G25" s="264"/>
      <c r="H25" s="264">
        <f t="shared" si="1"/>
        <v>0</v>
      </c>
      <c r="I25" s="23"/>
    </row>
    <row r="26" spans="3:9" ht="23.25" thickBot="1" x14ac:dyDescent="0.3">
      <c r="C26" s="60" t="s">
        <v>247</v>
      </c>
      <c r="D26" s="30" t="s">
        <v>449</v>
      </c>
      <c r="E26" s="24" t="s">
        <v>24</v>
      </c>
      <c r="F26" s="260">
        <v>4</v>
      </c>
      <c r="G26" s="263"/>
      <c r="H26" s="264">
        <f t="shared" si="1"/>
        <v>0</v>
      </c>
      <c r="I26" s="23"/>
    </row>
    <row r="27" spans="3:9" ht="15.75" thickBot="1" x14ac:dyDescent="0.3">
      <c r="C27" s="60" t="s">
        <v>450</v>
      </c>
      <c r="D27" s="30" t="s">
        <v>451</v>
      </c>
      <c r="E27" s="24" t="s">
        <v>24</v>
      </c>
      <c r="F27" s="260">
        <v>4</v>
      </c>
      <c r="G27" s="263"/>
      <c r="H27" s="264">
        <f t="shared" si="1"/>
        <v>0</v>
      </c>
      <c r="I27" s="23"/>
    </row>
    <row r="28" spans="3:9" ht="23.25" thickBot="1" x14ac:dyDescent="0.3">
      <c r="C28" s="60" t="s">
        <v>452</v>
      </c>
      <c r="D28" s="30" t="s">
        <v>453</v>
      </c>
      <c r="E28" s="24" t="s">
        <v>24</v>
      </c>
      <c r="F28" s="260">
        <v>4</v>
      </c>
      <c r="G28" s="263"/>
      <c r="H28" s="264">
        <f t="shared" si="1"/>
        <v>0</v>
      </c>
      <c r="I28" s="23"/>
    </row>
    <row r="29" spans="3:9" ht="15.75" thickBot="1" x14ac:dyDescent="0.3">
      <c r="C29" s="60" t="s">
        <v>454</v>
      </c>
      <c r="D29" s="30" t="s">
        <v>455</v>
      </c>
      <c r="E29" s="24" t="s">
        <v>24</v>
      </c>
      <c r="F29" s="260">
        <v>4</v>
      </c>
      <c r="G29" s="263"/>
      <c r="H29" s="264">
        <f t="shared" si="1"/>
        <v>0</v>
      </c>
      <c r="I29" s="23"/>
    </row>
    <row r="30" spans="3:9" ht="15.75" thickBot="1" x14ac:dyDescent="0.3">
      <c r="C30" s="60" t="s">
        <v>456</v>
      </c>
      <c r="D30" s="30" t="s">
        <v>457</v>
      </c>
      <c r="E30" s="24" t="s">
        <v>24</v>
      </c>
      <c r="F30" s="260">
        <v>16</v>
      </c>
      <c r="G30" s="263"/>
      <c r="H30" s="264">
        <f t="shared" si="1"/>
        <v>0</v>
      </c>
      <c r="I30" s="23"/>
    </row>
    <row r="31" spans="3:9" ht="15.75" thickBot="1" x14ac:dyDescent="0.3">
      <c r="C31" s="60" t="s">
        <v>458</v>
      </c>
      <c r="D31" s="30" t="s">
        <v>459</v>
      </c>
      <c r="E31" s="24" t="s">
        <v>24</v>
      </c>
      <c r="F31" s="260">
        <v>4</v>
      </c>
      <c r="G31" s="263"/>
      <c r="H31" s="264">
        <f t="shared" si="1"/>
        <v>0</v>
      </c>
      <c r="I31" s="23"/>
    </row>
    <row r="32" spans="3:9" ht="15.75" thickBot="1" x14ac:dyDescent="0.3">
      <c r="C32" s="60" t="s">
        <v>460</v>
      </c>
      <c r="D32" s="30" t="s">
        <v>461</v>
      </c>
      <c r="E32" s="24" t="s">
        <v>24</v>
      </c>
      <c r="F32" s="260">
        <v>4</v>
      </c>
      <c r="G32" s="263"/>
      <c r="H32" s="264">
        <f t="shared" si="1"/>
        <v>0</v>
      </c>
      <c r="I32" s="23"/>
    </row>
    <row r="33" spans="3:9" ht="15.75" thickBot="1" x14ac:dyDescent="0.3">
      <c r="C33" s="60" t="s">
        <v>462</v>
      </c>
      <c r="D33" s="30" t="s">
        <v>463</v>
      </c>
      <c r="E33" s="24" t="s">
        <v>24</v>
      </c>
      <c r="F33" s="260">
        <v>8</v>
      </c>
      <c r="G33" s="263"/>
      <c r="H33" s="264">
        <f t="shared" si="1"/>
        <v>0</v>
      </c>
      <c r="I33" s="23"/>
    </row>
    <row r="34" spans="3:9" ht="15.75" thickBot="1" x14ac:dyDescent="0.3">
      <c r="C34" s="60" t="s">
        <v>464</v>
      </c>
      <c r="D34" s="30" t="s">
        <v>465</v>
      </c>
      <c r="E34" s="24" t="s">
        <v>24</v>
      </c>
      <c r="F34" s="260">
        <v>8</v>
      </c>
      <c r="G34" s="263"/>
      <c r="H34" s="264">
        <f t="shared" si="1"/>
        <v>0</v>
      </c>
      <c r="I34" s="23"/>
    </row>
    <row r="35" spans="3:9" ht="15.75" thickBot="1" x14ac:dyDescent="0.3">
      <c r="C35" s="60" t="s">
        <v>466</v>
      </c>
      <c r="D35" s="30" t="s">
        <v>467</v>
      </c>
      <c r="E35" s="24" t="s">
        <v>24</v>
      </c>
      <c r="F35" s="260">
        <v>4</v>
      </c>
      <c r="G35" s="263"/>
      <c r="H35" s="264">
        <f t="shared" si="1"/>
        <v>0</v>
      </c>
      <c r="I35" s="23"/>
    </row>
    <row r="36" spans="3:9" ht="15.75" thickBot="1" x14ac:dyDescent="0.3">
      <c r="C36" s="60" t="s">
        <v>468</v>
      </c>
      <c r="D36" s="30" t="s">
        <v>469</v>
      </c>
      <c r="E36" s="24" t="s">
        <v>24</v>
      </c>
      <c r="F36" s="260">
        <v>4</v>
      </c>
      <c r="G36" s="263"/>
      <c r="H36" s="264">
        <f t="shared" si="1"/>
        <v>0</v>
      </c>
      <c r="I36" s="23"/>
    </row>
    <row r="37" spans="3:9" ht="15.75" thickBot="1" x14ac:dyDescent="0.3">
      <c r="C37" s="60" t="s">
        <v>470</v>
      </c>
      <c r="D37" s="30" t="s">
        <v>471</v>
      </c>
      <c r="E37" s="24" t="s">
        <v>24</v>
      </c>
      <c r="F37" s="260">
        <v>4</v>
      </c>
      <c r="G37" s="263"/>
      <c r="H37" s="264">
        <f t="shared" si="1"/>
        <v>0</v>
      </c>
      <c r="I37" s="23"/>
    </row>
    <row r="38" spans="3:9" ht="15.75" thickBot="1" x14ac:dyDescent="0.3">
      <c r="C38" s="60" t="s">
        <v>472</v>
      </c>
      <c r="D38" s="30" t="s">
        <v>473</v>
      </c>
      <c r="E38" s="24" t="s">
        <v>24</v>
      </c>
      <c r="F38" s="260">
        <v>4</v>
      </c>
      <c r="G38" s="263"/>
      <c r="H38" s="264">
        <f t="shared" si="1"/>
        <v>0</v>
      </c>
      <c r="I38" s="23"/>
    </row>
    <row r="39" spans="3:9" ht="15.75" thickBot="1" x14ac:dyDescent="0.3">
      <c r="C39" s="60" t="s">
        <v>474</v>
      </c>
      <c r="D39" s="30" t="s">
        <v>475</v>
      </c>
      <c r="E39" s="24" t="s">
        <v>24</v>
      </c>
      <c r="F39" s="260">
        <v>4</v>
      </c>
      <c r="G39" s="263"/>
      <c r="H39" s="264">
        <f t="shared" si="1"/>
        <v>0</v>
      </c>
      <c r="I39" s="23"/>
    </row>
    <row r="40" spans="3:9" ht="15.75" thickBot="1" x14ac:dyDescent="0.3">
      <c r="C40" s="60" t="s">
        <v>476</v>
      </c>
      <c r="D40" s="30" t="s">
        <v>477</v>
      </c>
      <c r="E40" s="24" t="s">
        <v>24</v>
      </c>
      <c r="F40" s="260">
        <v>4</v>
      </c>
      <c r="G40" s="263"/>
      <c r="H40" s="264">
        <f t="shared" si="1"/>
        <v>0</v>
      </c>
      <c r="I40" s="23"/>
    </row>
    <row r="41" spans="3:9" ht="15.75" thickBot="1" x14ac:dyDescent="0.3">
      <c r="C41" s="64" t="s">
        <v>478</v>
      </c>
      <c r="D41" s="30" t="s">
        <v>479</v>
      </c>
      <c r="E41" s="24" t="s">
        <v>61</v>
      </c>
      <c r="F41" s="260">
        <v>314.83</v>
      </c>
      <c r="G41" s="264"/>
      <c r="H41" s="264">
        <f t="shared" si="1"/>
        <v>0</v>
      </c>
      <c r="I41" s="23"/>
    </row>
    <row r="42" spans="3:9" ht="15.75" thickBot="1" x14ac:dyDescent="0.3">
      <c r="C42" s="64" t="s">
        <v>480</v>
      </c>
      <c r="D42" s="30" t="s">
        <v>481</v>
      </c>
      <c r="E42" s="24" t="s">
        <v>52</v>
      </c>
      <c r="F42" s="260">
        <v>0.25</v>
      </c>
      <c r="G42" s="264"/>
      <c r="H42" s="264">
        <f t="shared" si="1"/>
        <v>0</v>
      </c>
      <c r="I42" s="23"/>
    </row>
    <row r="43" spans="3:9" ht="34.5" thickBot="1" x14ac:dyDescent="0.3">
      <c r="C43" s="60" t="s">
        <v>482</v>
      </c>
      <c r="D43" s="82" t="s">
        <v>483</v>
      </c>
      <c r="E43" s="62" t="s">
        <v>11</v>
      </c>
      <c r="F43" s="260">
        <v>1</v>
      </c>
      <c r="G43" s="263"/>
      <c r="H43" s="264">
        <f t="shared" si="1"/>
        <v>0</v>
      </c>
      <c r="I43" s="23"/>
    </row>
    <row r="44" spans="3:9" ht="15.75" thickBot="1" x14ac:dyDescent="0.3">
      <c r="C44" s="52"/>
      <c r="D44" s="53" t="s">
        <v>484</v>
      </c>
      <c r="E44" s="53"/>
      <c r="F44" s="269"/>
      <c r="G44" s="270"/>
      <c r="H44" s="270"/>
      <c r="I44" s="23"/>
    </row>
    <row r="45" spans="3:9" ht="15.75" thickBot="1" x14ac:dyDescent="0.3">
      <c r="C45" s="58" t="s">
        <v>71</v>
      </c>
      <c r="D45" s="55" t="s">
        <v>485</v>
      </c>
      <c r="E45" s="56"/>
      <c r="F45" s="272"/>
      <c r="G45" s="273"/>
      <c r="H45" s="274">
        <f>SUBTOTAL(9,H47:H58)</f>
        <v>0</v>
      </c>
      <c r="I45" s="23"/>
    </row>
    <row r="46" spans="3:9" ht="15.75" thickBot="1" x14ac:dyDescent="0.3">
      <c r="C46" s="58" t="s">
        <v>260</v>
      </c>
      <c r="D46" s="55" t="s">
        <v>261</v>
      </c>
      <c r="E46" s="56"/>
      <c r="F46" s="277"/>
      <c r="G46" s="273"/>
      <c r="H46" s="274"/>
      <c r="I46" s="23"/>
    </row>
    <row r="47" spans="3:9" ht="23.25" thickBot="1" x14ac:dyDescent="0.3">
      <c r="C47" s="64" t="s">
        <v>262</v>
      </c>
      <c r="D47" s="30" t="s">
        <v>486</v>
      </c>
      <c r="E47" s="26" t="s">
        <v>11</v>
      </c>
      <c r="F47" s="261">
        <v>1</v>
      </c>
      <c r="G47" s="264"/>
      <c r="H47" s="264">
        <f>+F47*G47</f>
        <v>0</v>
      </c>
      <c r="I47" s="23"/>
    </row>
    <row r="48" spans="3:9" ht="15.75" thickBot="1" x14ac:dyDescent="0.3">
      <c r="C48" s="58" t="s">
        <v>264</v>
      </c>
      <c r="D48" s="55" t="s">
        <v>487</v>
      </c>
      <c r="E48" s="56"/>
      <c r="F48" s="272"/>
      <c r="G48" s="273"/>
      <c r="H48" s="274"/>
      <c r="I48" s="23"/>
    </row>
    <row r="49" spans="3:9" ht="34.5" thickBot="1" x14ac:dyDescent="0.3">
      <c r="C49" s="60" t="s">
        <v>266</v>
      </c>
      <c r="D49" s="30" t="s">
        <v>488</v>
      </c>
      <c r="E49" s="24" t="s">
        <v>11</v>
      </c>
      <c r="F49" s="260">
        <v>1</v>
      </c>
      <c r="G49" s="263"/>
      <c r="H49" s="264">
        <f>+F49*G49</f>
        <v>0</v>
      </c>
      <c r="I49" s="23"/>
    </row>
    <row r="50" spans="3:9" ht="15.75" thickBot="1" x14ac:dyDescent="0.3">
      <c r="C50" s="60" t="s">
        <v>489</v>
      </c>
      <c r="D50" s="30" t="s">
        <v>490</v>
      </c>
      <c r="E50" s="24" t="s">
        <v>11</v>
      </c>
      <c r="F50" s="260">
        <v>1</v>
      </c>
      <c r="G50" s="263"/>
      <c r="H50" s="264">
        <f>F50*G50</f>
        <v>0</v>
      </c>
      <c r="I50" s="23"/>
    </row>
    <row r="51" spans="3:9" ht="45.75" thickBot="1" x14ac:dyDescent="0.3">
      <c r="C51" s="60" t="s">
        <v>491</v>
      </c>
      <c r="D51" s="30" t="s">
        <v>492</v>
      </c>
      <c r="E51" s="24" t="s">
        <v>11</v>
      </c>
      <c r="F51" s="260">
        <v>1</v>
      </c>
      <c r="G51" s="263"/>
      <c r="H51" s="264">
        <f>F51*G51</f>
        <v>0</v>
      </c>
      <c r="I51" s="23"/>
    </row>
    <row r="52" spans="3:9" ht="15.75" thickBot="1" x14ac:dyDescent="0.3">
      <c r="C52" s="58" t="s">
        <v>267</v>
      </c>
      <c r="D52" s="55" t="s">
        <v>493</v>
      </c>
      <c r="E52" s="56"/>
      <c r="F52" s="272"/>
      <c r="G52" s="273"/>
      <c r="H52" s="274"/>
      <c r="I52" s="23"/>
    </row>
    <row r="53" spans="3:9" ht="34.5" thickBot="1" x14ac:dyDescent="0.3">
      <c r="C53" s="60" t="s">
        <v>269</v>
      </c>
      <c r="D53" s="30" t="s">
        <v>494</v>
      </c>
      <c r="E53" s="24" t="s">
        <v>24</v>
      </c>
      <c r="F53" s="260">
        <v>4</v>
      </c>
      <c r="G53" s="263"/>
      <c r="H53" s="264">
        <f>F53*G53</f>
        <v>0</v>
      </c>
      <c r="I53" s="23"/>
    </row>
    <row r="54" spans="3:9" ht="23.25" thickBot="1" x14ac:dyDescent="0.3">
      <c r="C54" s="60" t="s">
        <v>495</v>
      </c>
      <c r="D54" s="30" t="s">
        <v>496</v>
      </c>
      <c r="E54" s="24" t="s">
        <v>24</v>
      </c>
      <c r="F54" s="260">
        <v>2</v>
      </c>
      <c r="G54" s="263"/>
      <c r="H54" s="264">
        <f>F54*G54</f>
        <v>0</v>
      </c>
      <c r="I54" s="23"/>
    </row>
    <row r="55" spans="3:9" ht="15.75" thickBot="1" x14ac:dyDescent="0.3">
      <c r="C55" s="60" t="s">
        <v>497</v>
      </c>
      <c r="D55" s="30" t="s">
        <v>498</v>
      </c>
      <c r="E55" s="24" t="s">
        <v>24</v>
      </c>
      <c r="F55" s="260">
        <v>4</v>
      </c>
      <c r="G55" s="263"/>
      <c r="H55" s="264">
        <f>F55*G55</f>
        <v>0</v>
      </c>
      <c r="I55" s="23"/>
    </row>
    <row r="56" spans="3:9" ht="15.75" thickBot="1" x14ac:dyDescent="0.3">
      <c r="C56" s="58" t="s">
        <v>270</v>
      </c>
      <c r="D56" s="55" t="s">
        <v>499</v>
      </c>
      <c r="E56" s="83"/>
      <c r="F56" s="293"/>
      <c r="G56" s="276"/>
      <c r="H56" s="303"/>
      <c r="I56" s="23"/>
    </row>
    <row r="57" spans="3:9" ht="23.25" thickBot="1" x14ac:dyDescent="0.3">
      <c r="C57" s="64" t="s">
        <v>272</v>
      </c>
      <c r="D57" s="30" t="s">
        <v>500</v>
      </c>
      <c r="E57" s="26" t="s">
        <v>24</v>
      </c>
      <c r="F57" s="261">
        <v>4</v>
      </c>
      <c r="G57" s="264"/>
      <c r="H57" s="264">
        <f>F57*G57</f>
        <v>0</v>
      </c>
      <c r="I57" s="23"/>
    </row>
    <row r="58" spans="3:9" ht="23.25" thickBot="1" x14ac:dyDescent="0.3">
      <c r="C58" s="64" t="s">
        <v>275</v>
      </c>
      <c r="D58" s="30" t="s">
        <v>501</v>
      </c>
      <c r="E58" s="26" t="s">
        <v>24</v>
      </c>
      <c r="F58" s="261">
        <v>8</v>
      </c>
      <c r="G58" s="264"/>
      <c r="H58" s="264">
        <f>F58*G58</f>
        <v>0</v>
      </c>
      <c r="I58" s="23"/>
    </row>
    <row r="59" spans="3:9" ht="15.75" thickBot="1" x14ac:dyDescent="0.3">
      <c r="C59" s="72"/>
      <c r="D59" s="53" t="s">
        <v>502</v>
      </c>
      <c r="E59" s="53"/>
      <c r="F59" s="269"/>
      <c r="G59" s="270"/>
      <c r="H59" s="271"/>
      <c r="I59" s="23"/>
    </row>
    <row r="60" spans="3:9" ht="15.75" thickBot="1" x14ac:dyDescent="0.3">
      <c r="C60" s="31" t="s">
        <v>107</v>
      </c>
      <c r="D60" s="55" t="s">
        <v>503</v>
      </c>
      <c r="E60" s="56"/>
      <c r="F60" s="272"/>
      <c r="G60" s="273"/>
      <c r="H60" s="274">
        <f>SUBTOTAL(9,H61)</f>
        <v>0</v>
      </c>
      <c r="I60" s="23"/>
    </row>
    <row r="61" spans="3:9" ht="15.75" thickBot="1" x14ac:dyDescent="0.3">
      <c r="C61" s="29" t="s">
        <v>305</v>
      </c>
      <c r="D61" s="49" t="s">
        <v>504</v>
      </c>
      <c r="E61" s="25" t="s">
        <v>11</v>
      </c>
      <c r="F61" s="259">
        <v>1</v>
      </c>
      <c r="G61" s="263"/>
      <c r="H61" s="263">
        <f>F61*G61</f>
        <v>0</v>
      </c>
      <c r="I61" s="23"/>
    </row>
    <row r="62" spans="3:9" ht="15.75" thickBot="1" x14ac:dyDescent="0.3">
      <c r="C62" s="52"/>
      <c r="D62" s="53" t="s">
        <v>505</v>
      </c>
      <c r="E62" s="53"/>
      <c r="F62" s="269"/>
      <c r="G62" s="270"/>
      <c r="H62" s="271"/>
      <c r="I62" s="23"/>
    </row>
    <row r="63" spans="3:9" ht="15.75" thickBot="1" x14ac:dyDescent="0.3">
      <c r="C63" s="58" t="s">
        <v>116</v>
      </c>
      <c r="D63" s="55" t="s">
        <v>505</v>
      </c>
      <c r="E63" s="56"/>
      <c r="F63" s="272"/>
      <c r="G63" s="273"/>
      <c r="H63" s="274">
        <f>SUBTOTAL(9,H64)</f>
        <v>0</v>
      </c>
      <c r="I63" s="23"/>
    </row>
    <row r="64" spans="3:9" ht="23.25" thickBot="1" x14ac:dyDescent="0.3">
      <c r="C64" s="60" t="s">
        <v>309</v>
      </c>
      <c r="D64" s="49" t="s">
        <v>119</v>
      </c>
      <c r="E64" s="50" t="s">
        <v>11</v>
      </c>
      <c r="F64" s="287">
        <v>1</v>
      </c>
      <c r="G64" s="265"/>
      <c r="H64" s="265">
        <f>F64*G64</f>
        <v>0</v>
      </c>
      <c r="I64" s="23"/>
    </row>
    <row r="65" spans="3:9" ht="15.75" x14ac:dyDescent="0.25">
      <c r="C65" s="327"/>
      <c r="D65" s="316" t="s">
        <v>1269</v>
      </c>
      <c r="E65" s="316"/>
      <c r="F65" s="316"/>
      <c r="G65" s="316"/>
      <c r="H65" s="317">
        <f>SUBTOTAL(9,H8:H64)</f>
        <v>0</v>
      </c>
      <c r="I65" s="23"/>
    </row>
    <row r="66" spans="3:9" ht="15.75" x14ac:dyDescent="0.25">
      <c r="C66" s="327"/>
      <c r="D66" s="316" t="s">
        <v>1270</v>
      </c>
      <c r="E66" s="316"/>
      <c r="F66" s="316"/>
      <c r="G66" s="316"/>
      <c r="H66" s="317">
        <f>H65*0.1</f>
        <v>0</v>
      </c>
      <c r="I66" s="23"/>
    </row>
    <row r="67" spans="3:9" ht="15.75" x14ac:dyDescent="0.25">
      <c r="C67" s="327"/>
      <c r="D67" s="316" t="s">
        <v>1271</v>
      </c>
      <c r="E67" s="316"/>
      <c r="F67" s="316"/>
      <c r="G67" s="316"/>
      <c r="H67" s="317">
        <f>H65*0.05</f>
        <v>0</v>
      </c>
      <c r="I67" s="23"/>
    </row>
    <row r="68" spans="3:9" ht="15.75" x14ac:dyDescent="0.25">
      <c r="C68" s="84"/>
      <c r="D68" s="316" t="s">
        <v>1272</v>
      </c>
      <c r="E68" s="316"/>
      <c r="F68" s="316"/>
      <c r="G68" s="316"/>
      <c r="H68" s="317">
        <f>SUM(H65:H67)</f>
        <v>0</v>
      </c>
      <c r="I68" s="23"/>
    </row>
    <row r="69" spans="3:9" x14ac:dyDescent="0.25">
      <c r="C69" s="23"/>
      <c r="D69" s="78"/>
      <c r="E69" s="78"/>
      <c r="F69" s="78"/>
      <c r="G69" s="78"/>
      <c r="H69" s="78"/>
      <c r="I69" s="23"/>
    </row>
    <row r="70" spans="3:9" ht="15.75" thickBot="1" x14ac:dyDescent="0.3">
      <c r="C70" s="23"/>
      <c r="D70" s="85"/>
      <c r="E70" s="85"/>
      <c r="F70" s="85"/>
      <c r="G70" s="85"/>
      <c r="H70" s="85"/>
      <c r="I70" s="23"/>
    </row>
    <row r="71" spans="3:9" ht="15.75" thickBot="1" x14ac:dyDescent="0.3">
      <c r="C71" s="79"/>
      <c r="D71" s="53" t="s">
        <v>506</v>
      </c>
      <c r="E71" s="53"/>
      <c r="F71" s="269"/>
      <c r="G71" s="270"/>
      <c r="H71" s="271"/>
      <c r="I71" s="23"/>
    </row>
    <row r="72" spans="3:9" ht="15.75" thickBot="1" x14ac:dyDescent="0.3">
      <c r="C72" s="58" t="s">
        <v>166</v>
      </c>
      <c r="D72" s="55" t="s">
        <v>507</v>
      </c>
      <c r="E72" s="59"/>
      <c r="F72" s="293"/>
      <c r="G72" s="294"/>
      <c r="H72" s="296"/>
      <c r="I72" s="23"/>
    </row>
    <row r="73" spans="3:9" ht="15.75" thickBot="1" x14ac:dyDescent="0.3">
      <c r="C73" s="58" t="s">
        <v>312</v>
      </c>
      <c r="D73" s="55" t="s">
        <v>508</v>
      </c>
      <c r="E73" s="59"/>
      <c r="F73" s="293"/>
      <c r="G73" s="294"/>
      <c r="H73" s="296">
        <f>SUBTOTAL(9,H74)</f>
        <v>0</v>
      </c>
      <c r="I73" s="23"/>
    </row>
    <row r="74" spans="3:9" ht="15.75" thickBot="1" x14ac:dyDescent="0.3">
      <c r="C74" s="64" t="s">
        <v>509</v>
      </c>
      <c r="D74" s="30" t="s">
        <v>510</v>
      </c>
      <c r="E74" s="24" t="s">
        <v>24</v>
      </c>
      <c r="F74" s="261">
        <v>4</v>
      </c>
      <c r="G74" s="265"/>
      <c r="H74" s="295">
        <f>F74*G74</f>
        <v>0</v>
      </c>
      <c r="I74" s="23"/>
    </row>
    <row r="75" spans="3:9" ht="15.75" thickBot="1" x14ac:dyDescent="0.3">
      <c r="C75" s="58" t="s">
        <v>511</v>
      </c>
      <c r="D75" s="55" t="s">
        <v>512</v>
      </c>
      <c r="E75" s="65"/>
      <c r="F75" s="277"/>
      <c r="G75" s="297"/>
      <c r="H75" s="296">
        <f>SUBTOTAL(9,H76:H94)</f>
        <v>0</v>
      </c>
      <c r="I75" s="23"/>
    </row>
    <row r="76" spans="3:9" ht="15.75" thickBot="1" x14ac:dyDescent="0.3">
      <c r="C76" s="64" t="s">
        <v>513</v>
      </c>
      <c r="D76" s="30" t="s">
        <v>514</v>
      </c>
      <c r="E76" s="24" t="s">
        <v>68</v>
      </c>
      <c r="F76" s="260">
        <v>26</v>
      </c>
      <c r="G76" s="264"/>
      <c r="H76" s="264">
        <f>+F76*G76</f>
        <v>0</v>
      </c>
      <c r="I76" s="23"/>
    </row>
    <row r="77" spans="3:9" ht="15.75" thickBot="1" x14ac:dyDescent="0.3">
      <c r="C77" s="64" t="s">
        <v>515</v>
      </c>
      <c r="D77" s="30" t="s">
        <v>516</v>
      </c>
      <c r="E77" s="24" t="s">
        <v>68</v>
      </c>
      <c r="F77" s="260">
        <v>46.8</v>
      </c>
      <c r="G77" s="264"/>
      <c r="H77" s="264">
        <f t="shared" ref="H77:H94" si="2">+F77*G77</f>
        <v>0</v>
      </c>
      <c r="I77" s="23"/>
    </row>
    <row r="78" spans="3:9" ht="23.25" thickBot="1" x14ac:dyDescent="0.3">
      <c r="C78" s="64" t="s">
        <v>517</v>
      </c>
      <c r="D78" s="30" t="s">
        <v>518</v>
      </c>
      <c r="E78" s="24" t="s">
        <v>24</v>
      </c>
      <c r="F78" s="260">
        <v>4</v>
      </c>
      <c r="G78" s="264"/>
      <c r="H78" s="264">
        <f t="shared" si="2"/>
        <v>0</v>
      </c>
      <c r="I78" s="23"/>
    </row>
    <row r="79" spans="3:9" ht="23.25" thickBot="1" x14ac:dyDescent="0.3">
      <c r="C79" s="64" t="s">
        <v>519</v>
      </c>
      <c r="D79" s="30" t="s">
        <v>520</v>
      </c>
      <c r="E79" s="24" t="s">
        <v>24</v>
      </c>
      <c r="F79" s="260">
        <v>4</v>
      </c>
      <c r="G79" s="263"/>
      <c r="H79" s="264">
        <f t="shared" si="2"/>
        <v>0</v>
      </c>
      <c r="I79" s="23"/>
    </row>
    <row r="80" spans="3:9" ht="15.75" thickBot="1" x14ac:dyDescent="0.3">
      <c r="C80" s="64" t="s">
        <v>521</v>
      </c>
      <c r="D80" s="30" t="s">
        <v>522</v>
      </c>
      <c r="E80" s="24" t="s">
        <v>24</v>
      </c>
      <c r="F80" s="260">
        <v>4</v>
      </c>
      <c r="G80" s="263"/>
      <c r="H80" s="264">
        <f t="shared" si="2"/>
        <v>0</v>
      </c>
      <c r="I80" s="23"/>
    </row>
    <row r="81" spans="3:9" ht="23.25" thickBot="1" x14ac:dyDescent="0.3">
      <c r="C81" s="64" t="s">
        <v>523</v>
      </c>
      <c r="D81" s="30" t="s">
        <v>524</v>
      </c>
      <c r="E81" s="24" t="s">
        <v>24</v>
      </c>
      <c r="F81" s="260">
        <v>4</v>
      </c>
      <c r="G81" s="263"/>
      <c r="H81" s="264">
        <f t="shared" si="2"/>
        <v>0</v>
      </c>
      <c r="I81" s="23"/>
    </row>
    <row r="82" spans="3:9" ht="15.75" thickBot="1" x14ac:dyDescent="0.3">
      <c r="C82" s="64" t="s">
        <v>525</v>
      </c>
      <c r="D82" s="30" t="s">
        <v>526</v>
      </c>
      <c r="E82" s="24" t="s">
        <v>24</v>
      </c>
      <c r="F82" s="260">
        <v>4</v>
      </c>
      <c r="G82" s="263"/>
      <c r="H82" s="264">
        <f t="shared" si="2"/>
        <v>0</v>
      </c>
      <c r="I82" s="23"/>
    </row>
    <row r="83" spans="3:9" ht="15.75" thickBot="1" x14ac:dyDescent="0.3">
      <c r="C83" s="64" t="s">
        <v>527</v>
      </c>
      <c r="D83" s="30" t="s">
        <v>528</v>
      </c>
      <c r="E83" s="24" t="s">
        <v>24</v>
      </c>
      <c r="F83" s="260">
        <v>16</v>
      </c>
      <c r="G83" s="263"/>
      <c r="H83" s="264">
        <f t="shared" si="2"/>
        <v>0</v>
      </c>
      <c r="I83" s="23"/>
    </row>
    <row r="84" spans="3:9" ht="15.75" thickBot="1" x14ac:dyDescent="0.3">
      <c r="C84" s="64" t="s">
        <v>529</v>
      </c>
      <c r="D84" s="30" t="s">
        <v>530</v>
      </c>
      <c r="E84" s="24" t="s">
        <v>24</v>
      </c>
      <c r="F84" s="260">
        <v>4</v>
      </c>
      <c r="G84" s="263"/>
      <c r="H84" s="264">
        <f t="shared" si="2"/>
        <v>0</v>
      </c>
      <c r="I84" s="23"/>
    </row>
    <row r="85" spans="3:9" ht="15.75" thickBot="1" x14ac:dyDescent="0.3">
      <c r="C85" s="64" t="s">
        <v>531</v>
      </c>
      <c r="D85" s="30" t="s">
        <v>532</v>
      </c>
      <c r="E85" s="24" t="s">
        <v>24</v>
      </c>
      <c r="F85" s="260">
        <v>4</v>
      </c>
      <c r="G85" s="263"/>
      <c r="H85" s="264">
        <f t="shared" si="2"/>
        <v>0</v>
      </c>
      <c r="I85" s="23"/>
    </row>
    <row r="86" spans="3:9" ht="15.75" thickBot="1" x14ac:dyDescent="0.3">
      <c r="C86" s="64" t="s">
        <v>533</v>
      </c>
      <c r="D86" s="30" t="s">
        <v>534</v>
      </c>
      <c r="E86" s="24" t="s">
        <v>24</v>
      </c>
      <c r="F86" s="260">
        <v>8</v>
      </c>
      <c r="G86" s="263"/>
      <c r="H86" s="264">
        <f t="shared" si="2"/>
        <v>0</v>
      </c>
      <c r="I86" s="23"/>
    </row>
    <row r="87" spans="3:9" ht="15.75" thickBot="1" x14ac:dyDescent="0.3">
      <c r="C87" s="64" t="s">
        <v>535</v>
      </c>
      <c r="D87" s="30" t="s">
        <v>536</v>
      </c>
      <c r="E87" s="24" t="s">
        <v>24</v>
      </c>
      <c r="F87" s="260">
        <v>8</v>
      </c>
      <c r="G87" s="263"/>
      <c r="H87" s="264">
        <f t="shared" si="2"/>
        <v>0</v>
      </c>
      <c r="I87" s="23"/>
    </row>
    <row r="88" spans="3:9" ht="15.75" thickBot="1" x14ac:dyDescent="0.3">
      <c r="C88" s="64" t="s">
        <v>537</v>
      </c>
      <c r="D88" s="30" t="s">
        <v>538</v>
      </c>
      <c r="E88" s="24" t="s">
        <v>24</v>
      </c>
      <c r="F88" s="260">
        <v>4</v>
      </c>
      <c r="G88" s="263"/>
      <c r="H88" s="264">
        <f t="shared" si="2"/>
        <v>0</v>
      </c>
      <c r="I88" s="23"/>
    </row>
    <row r="89" spans="3:9" ht="15.75" thickBot="1" x14ac:dyDescent="0.3">
      <c r="C89" s="64" t="s">
        <v>539</v>
      </c>
      <c r="D89" s="30" t="s">
        <v>540</v>
      </c>
      <c r="E89" s="24" t="s">
        <v>24</v>
      </c>
      <c r="F89" s="260">
        <v>4</v>
      </c>
      <c r="G89" s="263"/>
      <c r="H89" s="264">
        <f t="shared" si="2"/>
        <v>0</v>
      </c>
      <c r="I89" s="23"/>
    </row>
    <row r="90" spans="3:9" ht="15.75" thickBot="1" x14ac:dyDescent="0.3">
      <c r="C90" s="64" t="s">
        <v>541</v>
      </c>
      <c r="D90" s="30" t="s">
        <v>542</v>
      </c>
      <c r="E90" s="24" t="s">
        <v>24</v>
      </c>
      <c r="F90" s="260">
        <v>4</v>
      </c>
      <c r="G90" s="263"/>
      <c r="H90" s="264">
        <f t="shared" si="2"/>
        <v>0</v>
      </c>
      <c r="I90" s="23"/>
    </row>
    <row r="91" spans="3:9" ht="15.75" thickBot="1" x14ac:dyDescent="0.3">
      <c r="C91" s="64" t="s">
        <v>543</v>
      </c>
      <c r="D91" s="30" t="s">
        <v>544</v>
      </c>
      <c r="E91" s="24" t="s">
        <v>24</v>
      </c>
      <c r="F91" s="260">
        <v>4</v>
      </c>
      <c r="G91" s="263"/>
      <c r="H91" s="264">
        <f t="shared" si="2"/>
        <v>0</v>
      </c>
      <c r="I91" s="23"/>
    </row>
    <row r="92" spans="3:9" ht="15.75" thickBot="1" x14ac:dyDescent="0.3">
      <c r="C92" s="64" t="s">
        <v>545</v>
      </c>
      <c r="D92" s="30" t="s">
        <v>546</v>
      </c>
      <c r="E92" s="24" t="s">
        <v>24</v>
      </c>
      <c r="F92" s="260">
        <v>4</v>
      </c>
      <c r="G92" s="263"/>
      <c r="H92" s="264">
        <f t="shared" si="2"/>
        <v>0</v>
      </c>
      <c r="I92" s="23"/>
    </row>
    <row r="93" spans="3:9" ht="15.75" thickBot="1" x14ac:dyDescent="0.3">
      <c r="C93" s="64" t="s">
        <v>547</v>
      </c>
      <c r="D93" s="30" t="s">
        <v>548</v>
      </c>
      <c r="E93" s="24" t="s">
        <v>61</v>
      </c>
      <c r="F93" s="260">
        <v>314.83</v>
      </c>
      <c r="G93" s="264"/>
      <c r="H93" s="264">
        <f t="shared" si="2"/>
        <v>0</v>
      </c>
      <c r="I93" s="23"/>
    </row>
    <row r="94" spans="3:9" ht="15.75" thickBot="1" x14ac:dyDescent="0.3">
      <c r="C94" s="64" t="s">
        <v>549</v>
      </c>
      <c r="D94" s="30" t="s">
        <v>550</v>
      </c>
      <c r="E94" s="24" t="s">
        <v>52</v>
      </c>
      <c r="F94" s="260">
        <v>0.25</v>
      </c>
      <c r="G94" s="264"/>
      <c r="H94" s="264">
        <f t="shared" si="2"/>
        <v>0</v>
      </c>
      <c r="I94" s="23"/>
    </row>
    <row r="95" spans="3:9" ht="15.75" thickBot="1" x14ac:dyDescent="0.3">
      <c r="C95" s="52"/>
      <c r="D95" s="53" t="s">
        <v>389</v>
      </c>
      <c r="E95" s="53"/>
      <c r="F95" s="269"/>
      <c r="G95" s="270"/>
      <c r="H95" s="271"/>
      <c r="I95" s="23"/>
    </row>
    <row r="96" spans="3:9" ht="15.75" thickBot="1" x14ac:dyDescent="0.3">
      <c r="C96" s="58" t="s">
        <v>168</v>
      </c>
      <c r="D96" s="55" t="s">
        <v>389</v>
      </c>
      <c r="E96" s="59"/>
      <c r="F96" s="293"/>
      <c r="G96" s="294"/>
      <c r="H96" s="296">
        <f>SUBTOTAL(9,H98:H108)</f>
        <v>0</v>
      </c>
      <c r="I96" s="23"/>
    </row>
    <row r="97" spans="3:9" ht="15.75" thickBot="1" x14ac:dyDescent="0.3">
      <c r="C97" s="58" t="s">
        <v>316</v>
      </c>
      <c r="D97" s="55" t="s">
        <v>487</v>
      </c>
      <c r="E97" s="56"/>
      <c r="F97" s="272"/>
      <c r="G97" s="273"/>
      <c r="H97" s="274"/>
      <c r="I97" s="23"/>
    </row>
    <row r="98" spans="3:9" ht="34.5" thickBot="1" x14ac:dyDescent="0.3">
      <c r="C98" s="64" t="s">
        <v>318</v>
      </c>
      <c r="D98" s="30" t="s">
        <v>551</v>
      </c>
      <c r="E98" s="24" t="s">
        <v>11</v>
      </c>
      <c r="F98" s="260">
        <v>1</v>
      </c>
      <c r="G98" s="263"/>
      <c r="H98" s="264">
        <f>F98*G98</f>
        <v>0</v>
      </c>
      <c r="I98" s="23"/>
    </row>
    <row r="99" spans="3:9" ht="34.5" thickBot="1" x14ac:dyDescent="0.3">
      <c r="C99" s="64" t="s">
        <v>339</v>
      </c>
      <c r="D99" s="30" t="s">
        <v>155</v>
      </c>
      <c r="E99" s="24" t="s">
        <v>11</v>
      </c>
      <c r="F99" s="260">
        <v>1</v>
      </c>
      <c r="G99" s="263"/>
      <c r="H99" s="264">
        <f t="shared" ref="H99:H101" si="3">F99*G99</f>
        <v>0</v>
      </c>
      <c r="I99" s="23"/>
    </row>
    <row r="100" spans="3:9" ht="23.25" thickBot="1" x14ac:dyDescent="0.3">
      <c r="C100" s="64" t="s">
        <v>360</v>
      </c>
      <c r="D100" s="30" t="s">
        <v>552</v>
      </c>
      <c r="E100" s="24" t="s">
        <v>11</v>
      </c>
      <c r="F100" s="260">
        <v>1</v>
      </c>
      <c r="G100" s="263"/>
      <c r="H100" s="264">
        <f t="shared" si="3"/>
        <v>0</v>
      </c>
      <c r="I100" s="23"/>
    </row>
    <row r="101" spans="3:9" ht="15.75" thickBot="1" x14ac:dyDescent="0.3">
      <c r="C101" s="64" t="s">
        <v>377</v>
      </c>
      <c r="D101" s="30" t="s">
        <v>157</v>
      </c>
      <c r="E101" s="24" t="s">
        <v>11</v>
      </c>
      <c r="F101" s="260">
        <v>1</v>
      </c>
      <c r="G101" s="263"/>
      <c r="H101" s="264">
        <f t="shared" si="3"/>
        <v>0</v>
      </c>
      <c r="I101" s="23"/>
    </row>
    <row r="102" spans="3:9" ht="15.75" thickBot="1" x14ac:dyDescent="0.3">
      <c r="C102" s="58" t="s">
        <v>553</v>
      </c>
      <c r="D102" s="55" t="s">
        <v>493</v>
      </c>
      <c r="E102" s="56"/>
      <c r="F102" s="272"/>
      <c r="G102" s="273"/>
      <c r="H102" s="274"/>
      <c r="I102" s="23"/>
    </row>
    <row r="103" spans="3:9" ht="23.25" thickBot="1" x14ac:dyDescent="0.3">
      <c r="C103" s="64" t="s">
        <v>554</v>
      </c>
      <c r="D103" s="30" t="s">
        <v>555</v>
      </c>
      <c r="E103" s="24" t="s">
        <v>11</v>
      </c>
      <c r="F103" s="260">
        <v>1</v>
      </c>
      <c r="G103" s="263"/>
      <c r="H103" s="264">
        <f>F103*G103</f>
        <v>0</v>
      </c>
      <c r="I103" s="23"/>
    </row>
    <row r="104" spans="3:9" ht="23.25" thickBot="1" x14ac:dyDescent="0.3">
      <c r="C104" s="64" t="s">
        <v>556</v>
      </c>
      <c r="D104" s="30" t="s">
        <v>557</v>
      </c>
      <c r="E104" s="24" t="s">
        <v>24</v>
      </c>
      <c r="F104" s="260">
        <v>4</v>
      </c>
      <c r="G104" s="263"/>
      <c r="H104" s="264">
        <f>F104*G104</f>
        <v>0</v>
      </c>
      <c r="I104" s="23"/>
    </row>
    <row r="105" spans="3:9" ht="15.75" thickBot="1" x14ac:dyDescent="0.3">
      <c r="C105" s="58" t="s">
        <v>558</v>
      </c>
      <c r="D105" s="55" t="s">
        <v>559</v>
      </c>
      <c r="E105" s="65"/>
      <c r="F105" s="277"/>
      <c r="G105" s="297"/>
      <c r="H105" s="296"/>
      <c r="I105" s="23"/>
    </row>
    <row r="106" spans="3:9" ht="23.25" thickBot="1" x14ac:dyDescent="0.3">
      <c r="C106" s="64" t="s">
        <v>560</v>
      </c>
      <c r="D106" s="30" t="s">
        <v>561</v>
      </c>
      <c r="E106" s="24" t="s">
        <v>24</v>
      </c>
      <c r="F106" s="261">
        <v>4</v>
      </c>
      <c r="G106" s="295"/>
      <c r="H106" s="295">
        <f>F106*G106</f>
        <v>0</v>
      </c>
      <c r="I106" s="23"/>
    </row>
    <row r="107" spans="3:9" ht="23.25" thickBot="1" x14ac:dyDescent="0.3">
      <c r="C107" s="64" t="s">
        <v>562</v>
      </c>
      <c r="D107" s="30" t="s">
        <v>563</v>
      </c>
      <c r="E107" s="24" t="s">
        <v>24</v>
      </c>
      <c r="F107" s="261">
        <v>8</v>
      </c>
      <c r="G107" s="295"/>
      <c r="H107" s="295">
        <f t="shared" ref="H107:H108" si="4">F107*G107</f>
        <v>0</v>
      </c>
      <c r="I107" s="23"/>
    </row>
    <row r="108" spans="3:9" ht="15.75" thickBot="1" x14ac:dyDescent="0.3">
      <c r="C108" s="64" t="s">
        <v>564</v>
      </c>
      <c r="D108" s="30" t="s">
        <v>565</v>
      </c>
      <c r="E108" s="24" t="s">
        <v>11</v>
      </c>
      <c r="F108" s="261">
        <v>1</v>
      </c>
      <c r="G108" s="295"/>
      <c r="H108" s="295">
        <f t="shared" si="4"/>
        <v>0</v>
      </c>
      <c r="I108" s="23"/>
    </row>
    <row r="109" spans="3:9" ht="15.75" x14ac:dyDescent="0.25">
      <c r="C109" s="86"/>
      <c r="D109" s="316" t="s">
        <v>1269</v>
      </c>
      <c r="E109" s="316"/>
      <c r="F109" s="316"/>
      <c r="G109" s="316"/>
      <c r="H109" s="321">
        <f>SUBTOTAL(9,H73:H108)</f>
        <v>0</v>
      </c>
      <c r="I109" s="23"/>
    </row>
    <row r="110" spans="3:9" ht="15.75" x14ac:dyDescent="0.25">
      <c r="C110" s="86"/>
      <c r="D110" s="316" t="s">
        <v>1273</v>
      </c>
      <c r="E110" s="316"/>
      <c r="F110" s="316"/>
      <c r="G110" s="316"/>
      <c r="H110" s="321">
        <f>H109</f>
        <v>0</v>
      </c>
      <c r="I110" s="23"/>
    </row>
    <row r="111" spans="3:9" ht="15.75" x14ac:dyDescent="0.25">
      <c r="C111" s="86"/>
      <c r="D111" s="322"/>
      <c r="E111" s="322"/>
      <c r="F111" s="323"/>
      <c r="G111" s="324"/>
      <c r="H111" s="325"/>
      <c r="I111" s="23"/>
    </row>
    <row r="112" spans="3:9" ht="15.75" x14ac:dyDescent="0.25">
      <c r="C112" s="86"/>
      <c r="D112" s="316" t="s">
        <v>1274</v>
      </c>
      <c r="E112" s="316"/>
      <c r="F112" s="316"/>
      <c r="G112" s="316"/>
      <c r="H112" s="326">
        <f>H110+H68</f>
        <v>0</v>
      </c>
      <c r="I112" s="23"/>
    </row>
    <row r="113" spans="3:9" ht="15.75" x14ac:dyDescent="0.25">
      <c r="C113" s="86"/>
      <c r="D113" s="316" t="s">
        <v>1275</v>
      </c>
      <c r="E113" s="316"/>
      <c r="F113" s="316"/>
      <c r="G113" s="316"/>
      <c r="H113" s="326">
        <f>0.18*H112</f>
        <v>0</v>
      </c>
      <c r="I113" s="23"/>
    </row>
    <row r="114" spans="3:9" ht="15.75" x14ac:dyDescent="0.25">
      <c r="D114" s="316" t="s">
        <v>1276</v>
      </c>
      <c r="E114" s="316"/>
      <c r="F114" s="316"/>
      <c r="G114" s="316"/>
      <c r="H114" s="326">
        <f>SUM(H112:H113)</f>
        <v>0</v>
      </c>
    </row>
  </sheetData>
  <mergeCells count="18">
    <mergeCell ref="D114:G114"/>
    <mergeCell ref="D65:G65"/>
    <mergeCell ref="D66:G66"/>
    <mergeCell ref="D67:G67"/>
    <mergeCell ref="D68:G68"/>
    <mergeCell ref="D109:G109"/>
    <mergeCell ref="D110:G110"/>
    <mergeCell ref="D112:G112"/>
    <mergeCell ref="D113:G113"/>
    <mergeCell ref="D69:H69"/>
    <mergeCell ref="D70:H70"/>
    <mergeCell ref="C3:H3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20"/>
  <sheetViews>
    <sheetView showGridLines="0" workbookViewId="0">
      <selection activeCell="M7" sqref="M7"/>
    </sheetView>
  </sheetViews>
  <sheetFormatPr baseColWidth="10" defaultRowHeight="15" x14ac:dyDescent="0.25"/>
  <cols>
    <col min="3" max="3" width="11.42578125" customWidth="1"/>
    <col min="4" max="4" width="11.42578125" hidden="1" customWidth="1"/>
    <col min="5" max="6" width="11.42578125" style="124"/>
    <col min="7" max="7" width="36" style="124" customWidth="1"/>
    <col min="8" max="8" width="5.7109375" style="21" customWidth="1"/>
    <col min="9" max="9" width="9" style="251" customWidth="1"/>
    <col min="10" max="10" width="8.85546875" style="242" customWidth="1"/>
    <col min="11" max="11" width="15.140625" style="242" customWidth="1"/>
  </cols>
  <sheetData>
    <row r="2" spans="3:12" ht="15.75" thickBot="1" x14ac:dyDescent="0.3"/>
    <row r="3" spans="3:12" ht="15.75" customHeight="1" thickBot="1" x14ac:dyDescent="0.3">
      <c r="C3" s="32" t="s">
        <v>610</v>
      </c>
      <c r="D3" s="33"/>
      <c r="E3" s="33"/>
      <c r="F3" s="33"/>
      <c r="G3" s="33"/>
      <c r="H3" s="33"/>
      <c r="I3" s="33"/>
      <c r="J3" s="33"/>
      <c r="K3" s="34"/>
      <c r="L3" s="23"/>
    </row>
    <row r="4" spans="3:12" x14ac:dyDescent="0.25">
      <c r="C4" s="87" t="s">
        <v>1</v>
      </c>
      <c r="D4" s="88"/>
      <c r="E4" s="89" t="s">
        <v>2</v>
      </c>
      <c r="F4" s="90"/>
      <c r="G4" s="91"/>
      <c r="H4" s="36" t="s">
        <v>3</v>
      </c>
      <c r="I4" s="144" t="s">
        <v>4</v>
      </c>
      <c r="J4" s="153" t="s">
        <v>5</v>
      </c>
      <c r="K4" s="153" t="s">
        <v>6</v>
      </c>
      <c r="L4" s="23"/>
    </row>
    <row r="5" spans="3:12" x14ac:dyDescent="0.25">
      <c r="C5" s="92"/>
      <c r="D5" s="93"/>
      <c r="E5" s="94"/>
      <c r="F5" s="123"/>
      <c r="G5" s="95"/>
      <c r="H5" s="38"/>
      <c r="I5" s="145"/>
      <c r="J5" s="154"/>
      <c r="K5" s="154"/>
      <c r="L5" s="23"/>
    </row>
    <row r="6" spans="3:12" ht="15.75" thickBot="1" x14ac:dyDescent="0.3">
      <c r="C6" s="96"/>
      <c r="D6" s="97"/>
      <c r="E6" s="98"/>
      <c r="F6" s="99"/>
      <c r="G6" s="100"/>
      <c r="H6" s="40"/>
      <c r="I6" s="146"/>
      <c r="J6" s="155"/>
      <c r="K6" s="155"/>
      <c r="L6" s="23"/>
    </row>
    <row r="7" spans="3:12" ht="15.75" customHeight="1" thickBot="1" x14ac:dyDescent="0.3">
      <c r="C7" s="42"/>
      <c r="D7" s="43"/>
      <c r="E7" s="101" t="s">
        <v>44</v>
      </c>
      <c r="F7" s="101"/>
      <c r="G7" s="101"/>
      <c r="H7" s="53"/>
      <c r="I7" s="269"/>
      <c r="J7" s="270"/>
      <c r="K7" s="271"/>
      <c r="L7" s="23"/>
    </row>
    <row r="8" spans="3:12" ht="15.75" customHeight="1" thickBot="1" x14ac:dyDescent="0.3">
      <c r="C8" s="102" t="s">
        <v>7</v>
      </c>
      <c r="D8" s="103"/>
      <c r="E8" s="104" t="s">
        <v>44</v>
      </c>
      <c r="F8" s="105"/>
      <c r="G8" s="105"/>
      <c r="H8" s="56"/>
      <c r="I8" s="272"/>
      <c r="J8" s="273"/>
      <c r="K8" s="274">
        <f>SUBTOTAL(9,K10:K19)</f>
        <v>0</v>
      </c>
      <c r="L8" s="23"/>
    </row>
    <row r="9" spans="3:12" ht="15.75" customHeight="1" thickBot="1" x14ac:dyDescent="0.3">
      <c r="C9" s="102" t="s">
        <v>9</v>
      </c>
      <c r="D9" s="103"/>
      <c r="E9" s="104" t="s">
        <v>442</v>
      </c>
      <c r="F9" s="105"/>
      <c r="G9" s="105"/>
      <c r="H9" s="56"/>
      <c r="I9" s="272"/>
      <c r="J9" s="273"/>
      <c r="K9" s="274"/>
      <c r="L9" s="23"/>
    </row>
    <row r="10" spans="3:12" ht="15.75" customHeight="1" thickBot="1" x14ac:dyDescent="0.3">
      <c r="C10" s="106" t="s">
        <v>173</v>
      </c>
      <c r="D10" s="107"/>
      <c r="E10" s="108" t="s">
        <v>46</v>
      </c>
      <c r="F10" s="109"/>
      <c r="G10" s="110"/>
      <c r="H10" s="26" t="s">
        <v>40</v>
      </c>
      <c r="I10" s="260">
        <v>18.77</v>
      </c>
      <c r="J10" s="264"/>
      <c r="K10" s="264">
        <f>J10*I10</f>
        <v>0</v>
      </c>
      <c r="L10" s="23"/>
    </row>
    <row r="11" spans="3:12" ht="15.75" customHeight="1" thickBot="1" x14ac:dyDescent="0.3">
      <c r="C11" s="106" t="s">
        <v>174</v>
      </c>
      <c r="D11" s="107"/>
      <c r="E11" s="108" t="s">
        <v>175</v>
      </c>
      <c r="F11" s="109"/>
      <c r="G11" s="110"/>
      <c r="H11" s="26" t="s">
        <v>52</v>
      </c>
      <c r="I11" s="260">
        <v>49.61</v>
      </c>
      <c r="J11" s="264"/>
      <c r="K11" s="264">
        <f t="shared" ref="K11:K19" si="0">J11*I11</f>
        <v>0</v>
      </c>
      <c r="L11" s="23"/>
    </row>
    <row r="12" spans="3:12" ht="15.75" customHeight="1" thickBot="1" x14ac:dyDescent="0.3">
      <c r="C12" s="106" t="s">
        <v>176</v>
      </c>
      <c r="D12" s="107"/>
      <c r="E12" s="108" t="s">
        <v>54</v>
      </c>
      <c r="F12" s="109"/>
      <c r="G12" s="110"/>
      <c r="H12" s="26" t="s">
        <v>52</v>
      </c>
      <c r="I12" s="260">
        <v>49.61</v>
      </c>
      <c r="J12" s="264"/>
      <c r="K12" s="264">
        <f t="shared" si="0"/>
        <v>0</v>
      </c>
      <c r="L12" s="23"/>
    </row>
    <row r="13" spans="3:12" ht="15.75" customHeight="1" thickBot="1" x14ac:dyDescent="0.3">
      <c r="C13" s="106" t="s">
        <v>177</v>
      </c>
      <c r="D13" s="107"/>
      <c r="E13" s="108" t="s">
        <v>56</v>
      </c>
      <c r="F13" s="109"/>
      <c r="G13" s="110"/>
      <c r="H13" s="26" t="s">
        <v>52</v>
      </c>
      <c r="I13" s="260">
        <v>11.45</v>
      </c>
      <c r="J13" s="264"/>
      <c r="K13" s="264">
        <f t="shared" si="0"/>
        <v>0</v>
      </c>
      <c r="L13" s="23"/>
    </row>
    <row r="14" spans="3:12" ht="15.75" customHeight="1" thickBot="1" x14ac:dyDescent="0.3">
      <c r="C14" s="106" t="s">
        <v>178</v>
      </c>
      <c r="D14" s="107"/>
      <c r="E14" s="108" t="s">
        <v>58</v>
      </c>
      <c r="F14" s="109"/>
      <c r="G14" s="110"/>
      <c r="H14" s="26" t="s">
        <v>40</v>
      </c>
      <c r="I14" s="260">
        <v>10.34</v>
      </c>
      <c r="J14" s="264"/>
      <c r="K14" s="264">
        <f t="shared" si="0"/>
        <v>0</v>
      </c>
      <c r="L14" s="23"/>
    </row>
    <row r="15" spans="3:12" ht="15.75" customHeight="1" thickBot="1" x14ac:dyDescent="0.3">
      <c r="C15" s="106" t="s">
        <v>179</v>
      </c>
      <c r="D15" s="107"/>
      <c r="E15" s="108" t="s">
        <v>60</v>
      </c>
      <c r="F15" s="109"/>
      <c r="G15" s="110"/>
      <c r="H15" s="26" t="s">
        <v>61</v>
      </c>
      <c r="I15" s="260">
        <v>486.13</v>
      </c>
      <c r="J15" s="264"/>
      <c r="K15" s="264">
        <f t="shared" si="0"/>
        <v>0</v>
      </c>
      <c r="L15" s="23"/>
    </row>
    <row r="16" spans="3:12" ht="15.75" customHeight="1" thickBot="1" x14ac:dyDescent="0.3">
      <c r="C16" s="106" t="s">
        <v>180</v>
      </c>
      <c r="D16" s="107"/>
      <c r="E16" s="108" t="s">
        <v>63</v>
      </c>
      <c r="F16" s="109"/>
      <c r="G16" s="110"/>
      <c r="H16" s="26" t="s">
        <v>52</v>
      </c>
      <c r="I16" s="260">
        <v>41.59</v>
      </c>
      <c r="J16" s="264"/>
      <c r="K16" s="264">
        <f t="shared" si="0"/>
        <v>0</v>
      </c>
      <c r="L16" s="23"/>
    </row>
    <row r="17" spans="3:12" ht="15.75" customHeight="1" thickBot="1" x14ac:dyDescent="0.3">
      <c r="C17" s="106" t="s">
        <v>181</v>
      </c>
      <c r="D17" s="107"/>
      <c r="E17" s="108" t="s">
        <v>65</v>
      </c>
      <c r="F17" s="109"/>
      <c r="G17" s="110"/>
      <c r="H17" s="26" t="s">
        <v>40</v>
      </c>
      <c r="I17" s="260">
        <v>23.03</v>
      </c>
      <c r="J17" s="264"/>
      <c r="K17" s="264">
        <f t="shared" si="0"/>
        <v>0</v>
      </c>
      <c r="L17" s="23"/>
    </row>
    <row r="18" spans="3:12" ht="15.75" customHeight="1" thickBot="1" x14ac:dyDescent="0.3">
      <c r="C18" s="106" t="s">
        <v>182</v>
      </c>
      <c r="D18" s="107"/>
      <c r="E18" s="108" t="s">
        <v>67</v>
      </c>
      <c r="F18" s="109"/>
      <c r="G18" s="110"/>
      <c r="H18" s="26" t="s">
        <v>68</v>
      </c>
      <c r="I18" s="260">
        <v>38.18</v>
      </c>
      <c r="J18" s="264"/>
      <c r="K18" s="264">
        <f t="shared" si="0"/>
        <v>0</v>
      </c>
      <c r="L18" s="23"/>
    </row>
    <row r="19" spans="3:12" ht="15.75" customHeight="1" thickBot="1" x14ac:dyDescent="0.3">
      <c r="C19" s="106" t="s">
        <v>443</v>
      </c>
      <c r="D19" s="107"/>
      <c r="E19" s="108" t="s">
        <v>70</v>
      </c>
      <c r="F19" s="109"/>
      <c r="G19" s="110"/>
      <c r="H19" s="26" t="s">
        <v>52</v>
      </c>
      <c r="I19" s="260">
        <v>6.8</v>
      </c>
      <c r="J19" s="264"/>
      <c r="K19" s="264">
        <f t="shared" si="0"/>
        <v>0</v>
      </c>
      <c r="L19" s="23"/>
    </row>
    <row r="20" spans="3:12" ht="15.75" customHeight="1" thickBot="1" x14ac:dyDescent="0.3">
      <c r="C20" s="42"/>
      <c r="D20" s="43"/>
      <c r="E20" s="101" t="s">
        <v>444</v>
      </c>
      <c r="F20" s="101"/>
      <c r="G20" s="101"/>
      <c r="H20" s="53"/>
      <c r="I20" s="269"/>
      <c r="J20" s="270"/>
      <c r="K20" s="271"/>
      <c r="L20" s="23"/>
    </row>
    <row r="21" spans="3:12" ht="15.75" customHeight="1" thickBot="1" x14ac:dyDescent="0.3">
      <c r="C21" s="104" t="s">
        <v>43</v>
      </c>
      <c r="D21" s="111"/>
      <c r="E21" s="104" t="s">
        <v>72</v>
      </c>
      <c r="F21" s="105"/>
      <c r="G21" s="105"/>
      <c r="H21" s="59"/>
      <c r="I21" s="275"/>
      <c r="J21" s="276"/>
      <c r="K21" s="274">
        <f>SUBTOTAL(9,K23:K46)</f>
        <v>0</v>
      </c>
      <c r="L21" s="23"/>
    </row>
    <row r="22" spans="3:12" ht="15.75" customHeight="1" thickBot="1" x14ac:dyDescent="0.3">
      <c r="C22" s="104" t="s">
        <v>183</v>
      </c>
      <c r="D22" s="111"/>
      <c r="E22" s="104" t="s">
        <v>445</v>
      </c>
      <c r="F22" s="105"/>
      <c r="G22" s="105"/>
      <c r="H22" s="59"/>
      <c r="I22" s="275"/>
      <c r="J22" s="276"/>
      <c r="K22" s="274"/>
      <c r="L22" s="23"/>
    </row>
    <row r="23" spans="3:12" ht="15.75" customHeight="1" thickBot="1" x14ac:dyDescent="0.3">
      <c r="C23" s="112" t="s">
        <v>185</v>
      </c>
      <c r="D23" s="113"/>
      <c r="E23" s="112" t="s">
        <v>566</v>
      </c>
      <c r="F23" s="114"/>
      <c r="G23" s="113"/>
      <c r="H23" s="50" t="s">
        <v>68</v>
      </c>
      <c r="I23" s="260">
        <v>12.35</v>
      </c>
      <c r="J23" s="264"/>
      <c r="K23" s="264">
        <f>I23*J23</f>
        <v>0</v>
      </c>
      <c r="L23" s="23"/>
    </row>
    <row r="24" spans="3:12" ht="15.75" customHeight="1" thickBot="1" x14ac:dyDescent="0.3">
      <c r="C24" s="112" t="s">
        <v>207</v>
      </c>
      <c r="D24" s="113"/>
      <c r="E24" s="112" t="s">
        <v>567</v>
      </c>
      <c r="F24" s="114"/>
      <c r="G24" s="113"/>
      <c r="H24" s="50" t="s">
        <v>68</v>
      </c>
      <c r="I24" s="260">
        <v>11.18</v>
      </c>
      <c r="J24" s="264"/>
      <c r="K24" s="264">
        <f t="shared" ref="K24:K46" si="1">I24*J24</f>
        <v>0</v>
      </c>
      <c r="L24" s="23"/>
    </row>
    <row r="25" spans="3:12" ht="23.25" customHeight="1" thickBot="1" x14ac:dyDescent="0.3">
      <c r="C25" s="112" t="s">
        <v>229</v>
      </c>
      <c r="D25" s="113"/>
      <c r="E25" s="108" t="s">
        <v>568</v>
      </c>
      <c r="F25" s="109"/>
      <c r="G25" s="110"/>
      <c r="H25" s="24" t="s">
        <v>24</v>
      </c>
      <c r="I25" s="260">
        <v>3</v>
      </c>
      <c r="J25" s="263"/>
      <c r="K25" s="264">
        <f t="shared" si="1"/>
        <v>0</v>
      </c>
      <c r="L25" s="23"/>
    </row>
    <row r="26" spans="3:12" ht="21.75" customHeight="1" thickBot="1" x14ac:dyDescent="0.3">
      <c r="C26" s="112" t="s">
        <v>247</v>
      </c>
      <c r="D26" s="113"/>
      <c r="E26" s="108" t="s">
        <v>569</v>
      </c>
      <c r="F26" s="109"/>
      <c r="G26" s="110"/>
      <c r="H26" s="24" t="s">
        <v>24</v>
      </c>
      <c r="I26" s="260">
        <v>2</v>
      </c>
      <c r="J26" s="263"/>
      <c r="K26" s="264">
        <f t="shared" si="1"/>
        <v>0</v>
      </c>
      <c r="L26" s="23"/>
    </row>
    <row r="27" spans="3:12" ht="15.75" customHeight="1" thickBot="1" x14ac:dyDescent="0.3">
      <c r="C27" s="112" t="s">
        <v>450</v>
      </c>
      <c r="D27" s="113"/>
      <c r="E27" s="108" t="s">
        <v>570</v>
      </c>
      <c r="F27" s="109"/>
      <c r="G27" s="110"/>
      <c r="H27" s="24" t="s">
        <v>24</v>
      </c>
      <c r="I27" s="260">
        <v>1</v>
      </c>
      <c r="J27" s="263"/>
      <c r="K27" s="264">
        <f t="shared" si="1"/>
        <v>0</v>
      </c>
      <c r="L27" s="23"/>
    </row>
    <row r="28" spans="3:12" ht="15.75" customHeight="1" thickBot="1" x14ac:dyDescent="0.3">
      <c r="C28" s="112" t="s">
        <v>452</v>
      </c>
      <c r="D28" s="113"/>
      <c r="E28" s="108" t="s">
        <v>571</v>
      </c>
      <c r="F28" s="109"/>
      <c r="G28" s="110"/>
      <c r="H28" s="24" t="s">
        <v>24</v>
      </c>
      <c r="I28" s="260">
        <v>2</v>
      </c>
      <c r="J28" s="263"/>
      <c r="K28" s="264">
        <f t="shared" si="1"/>
        <v>0</v>
      </c>
      <c r="L28" s="23"/>
    </row>
    <row r="29" spans="3:12" ht="15.75" customHeight="1" thickBot="1" x14ac:dyDescent="0.3">
      <c r="C29" s="112" t="s">
        <v>454</v>
      </c>
      <c r="D29" s="113"/>
      <c r="E29" s="108" t="s">
        <v>572</v>
      </c>
      <c r="F29" s="109"/>
      <c r="G29" s="110"/>
      <c r="H29" s="24" t="s">
        <v>24</v>
      </c>
      <c r="I29" s="260">
        <v>2</v>
      </c>
      <c r="J29" s="263"/>
      <c r="K29" s="264">
        <f t="shared" si="1"/>
        <v>0</v>
      </c>
      <c r="L29" s="23"/>
    </row>
    <row r="30" spans="3:12" ht="15.75" customHeight="1" thickBot="1" x14ac:dyDescent="0.3">
      <c r="C30" s="112" t="s">
        <v>456</v>
      </c>
      <c r="D30" s="113"/>
      <c r="E30" s="108" t="s">
        <v>573</v>
      </c>
      <c r="F30" s="109"/>
      <c r="G30" s="110"/>
      <c r="H30" s="24" t="s">
        <v>24</v>
      </c>
      <c r="I30" s="260">
        <v>6</v>
      </c>
      <c r="J30" s="263"/>
      <c r="K30" s="264">
        <f t="shared" si="1"/>
        <v>0</v>
      </c>
      <c r="L30" s="23"/>
    </row>
    <row r="31" spans="3:12" ht="15.75" customHeight="1" thickBot="1" x14ac:dyDescent="0.3">
      <c r="C31" s="112" t="s">
        <v>458</v>
      </c>
      <c r="D31" s="113"/>
      <c r="E31" s="108" t="s">
        <v>190</v>
      </c>
      <c r="F31" s="109"/>
      <c r="G31" s="110"/>
      <c r="H31" s="24" t="s">
        <v>24</v>
      </c>
      <c r="I31" s="260">
        <v>8</v>
      </c>
      <c r="J31" s="263"/>
      <c r="K31" s="264">
        <f t="shared" si="1"/>
        <v>0</v>
      </c>
      <c r="L31" s="23"/>
    </row>
    <row r="32" spans="3:12" ht="15.75" customHeight="1" thickBot="1" x14ac:dyDescent="0.3">
      <c r="C32" s="112" t="s">
        <v>460</v>
      </c>
      <c r="D32" s="113"/>
      <c r="E32" s="108" t="s">
        <v>574</v>
      </c>
      <c r="F32" s="109"/>
      <c r="G32" s="110"/>
      <c r="H32" s="24" t="s">
        <v>24</v>
      </c>
      <c r="I32" s="260">
        <v>2</v>
      </c>
      <c r="J32" s="263"/>
      <c r="K32" s="264">
        <f t="shared" si="1"/>
        <v>0</v>
      </c>
      <c r="L32" s="23"/>
    </row>
    <row r="33" spans="3:12" ht="15.75" customHeight="1" thickBot="1" x14ac:dyDescent="0.3">
      <c r="C33" s="112" t="s">
        <v>462</v>
      </c>
      <c r="D33" s="113"/>
      <c r="E33" s="108" t="s">
        <v>575</v>
      </c>
      <c r="F33" s="109"/>
      <c r="G33" s="110"/>
      <c r="H33" s="24" t="s">
        <v>24</v>
      </c>
      <c r="I33" s="260">
        <v>1</v>
      </c>
      <c r="J33" s="263"/>
      <c r="K33" s="264">
        <f t="shared" si="1"/>
        <v>0</v>
      </c>
      <c r="L33" s="23"/>
    </row>
    <row r="34" spans="3:12" ht="15.75" customHeight="1" thickBot="1" x14ac:dyDescent="0.3">
      <c r="C34" s="112" t="s">
        <v>464</v>
      </c>
      <c r="D34" s="113"/>
      <c r="E34" s="108" t="s">
        <v>576</v>
      </c>
      <c r="F34" s="109"/>
      <c r="G34" s="110"/>
      <c r="H34" s="24" t="s">
        <v>24</v>
      </c>
      <c r="I34" s="260">
        <v>2</v>
      </c>
      <c r="J34" s="263"/>
      <c r="K34" s="264">
        <f t="shared" si="1"/>
        <v>0</v>
      </c>
      <c r="L34" s="23"/>
    </row>
    <row r="35" spans="3:12" ht="15.75" customHeight="1" thickBot="1" x14ac:dyDescent="0.3">
      <c r="C35" s="112" t="s">
        <v>466</v>
      </c>
      <c r="D35" s="113"/>
      <c r="E35" s="108" t="s">
        <v>577</v>
      </c>
      <c r="F35" s="109"/>
      <c r="G35" s="110"/>
      <c r="H35" s="24" t="s">
        <v>24</v>
      </c>
      <c r="I35" s="260">
        <v>6</v>
      </c>
      <c r="J35" s="263"/>
      <c r="K35" s="264">
        <f t="shared" si="1"/>
        <v>0</v>
      </c>
      <c r="L35" s="23"/>
    </row>
    <row r="36" spans="3:12" ht="15.75" customHeight="1" thickBot="1" x14ac:dyDescent="0.3">
      <c r="C36" s="112" t="s">
        <v>468</v>
      </c>
      <c r="D36" s="113"/>
      <c r="E36" s="108" t="s">
        <v>192</v>
      </c>
      <c r="F36" s="109"/>
      <c r="G36" s="110"/>
      <c r="H36" s="24" t="s">
        <v>24</v>
      </c>
      <c r="I36" s="260">
        <v>4</v>
      </c>
      <c r="J36" s="263"/>
      <c r="K36" s="264">
        <f t="shared" si="1"/>
        <v>0</v>
      </c>
      <c r="L36" s="23"/>
    </row>
    <row r="37" spans="3:12" ht="15.75" customHeight="1" thickBot="1" x14ac:dyDescent="0.3">
      <c r="C37" s="112" t="s">
        <v>470</v>
      </c>
      <c r="D37" s="113"/>
      <c r="E37" s="108" t="s">
        <v>469</v>
      </c>
      <c r="F37" s="109"/>
      <c r="G37" s="110"/>
      <c r="H37" s="24" t="s">
        <v>24</v>
      </c>
      <c r="I37" s="260">
        <v>1</v>
      </c>
      <c r="J37" s="263"/>
      <c r="K37" s="264">
        <f t="shared" si="1"/>
        <v>0</v>
      </c>
      <c r="L37" s="23"/>
    </row>
    <row r="38" spans="3:12" ht="15.75" customHeight="1" thickBot="1" x14ac:dyDescent="0.3">
      <c r="C38" s="112" t="s">
        <v>472</v>
      </c>
      <c r="D38" s="113"/>
      <c r="E38" s="108" t="s">
        <v>578</v>
      </c>
      <c r="F38" s="109"/>
      <c r="G38" s="110"/>
      <c r="H38" s="24" t="s">
        <v>24</v>
      </c>
      <c r="I38" s="260">
        <v>2</v>
      </c>
      <c r="J38" s="263"/>
      <c r="K38" s="264">
        <f t="shared" si="1"/>
        <v>0</v>
      </c>
      <c r="L38" s="23"/>
    </row>
    <row r="39" spans="3:12" ht="15.75" customHeight="1" thickBot="1" x14ac:dyDescent="0.3">
      <c r="C39" s="112" t="s">
        <v>474</v>
      </c>
      <c r="D39" s="113"/>
      <c r="E39" s="108" t="s">
        <v>579</v>
      </c>
      <c r="F39" s="109"/>
      <c r="G39" s="110"/>
      <c r="H39" s="24" t="s">
        <v>24</v>
      </c>
      <c r="I39" s="260">
        <v>1</v>
      </c>
      <c r="J39" s="263"/>
      <c r="K39" s="264">
        <f t="shared" si="1"/>
        <v>0</v>
      </c>
      <c r="L39" s="23"/>
    </row>
    <row r="40" spans="3:12" ht="15.75" customHeight="1" thickBot="1" x14ac:dyDescent="0.3">
      <c r="C40" s="112" t="s">
        <v>476</v>
      </c>
      <c r="D40" s="113"/>
      <c r="E40" s="108" t="s">
        <v>580</v>
      </c>
      <c r="F40" s="109"/>
      <c r="G40" s="110"/>
      <c r="H40" s="24" t="s">
        <v>24</v>
      </c>
      <c r="I40" s="260">
        <v>3</v>
      </c>
      <c r="J40" s="263"/>
      <c r="K40" s="264">
        <f t="shared" si="1"/>
        <v>0</v>
      </c>
      <c r="L40" s="23"/>
    </row>
    <row r="41" spans="3:12" ht="15.75" thickBot="1" x14ac:dyDescent="0.3">
      <c r="C41" s="112" t="s">
        <v>478</v>
      </c>
      <c r="D41" s="113"/>
      <c r="E41" s="112" t="s">
        <v>581</v>
      </c>
      <c r="F41" s="114"/>
      <c r="G41" s="113"/>
      <c r="H41" s="62" t="s">
        <v>24</v>
      </c>
      <c r="I41" s="260">
        <v>2</v>
      </c>
      <c r="J41" s="263"/>
      <c r="K41" s="264">
        <f t="shared" si="1"/>
        <v>0</v>
      </c>
      <c r="L41" s="23"/>
    </row>
    <row r="42" spans="3:12" ht="15.75" customHeight="1" thickBot="1" x14ac:dyDescent="0.3">
      <c r="C42" s="112" t="s">
        <v>480</v>
      </c>
      <c r="D42" s="113"/>
      <c r="E42" s="108" t="s">
        <v>475</v>
      </c>
      <c r="F42" s="109"/>
      <c r="G42" s="110"/>
      <c r="H42" s="24" t="s">
        <v>24</v>
      </c>
      <c r="I42" s="260">
        <v>2</v>
      </c>
      <c r="J42" s="263"/>
      <c r="K42" s="264">
        <f t="shared" si="1"/>
        <v>0</v>
      </c>
      <c r="L42" s="23"/>
    </row>
    <row r="43" spans="3:12" ht="15.75" customHeight="1" thickBot="1" x14ac:dyDescent="0.3">
      <c r="C43" s="112" t="s">
        <v>482</v>
      </c>
      <c r="D43" s="113"/>
      <c r="E43" s="108" t="s">
        <v>477</v>
      </c>
      <c r="F43" s="109"/>
      <c r="G43" s="110"/>
      <c r="H43" s="24" t="s">
        <v>24</v>
      </c>
      <c r="I43" s="260">
        <v>2</v>
      </c>
      <c r="J43" s="263"/>
      <c r="K43" s="264">
        <f t="shared" si="1"/>
        <v>0</v>
      </c>
      <c r="L43" s="23"/>
    </row>
    <row r="44" spans="3:12" ht="23.25" customHeight="1" thickBot="1" x14ac:dyDescent="0.3">
      <c r="C44" s="112" t="s">
        <v>582</v>
      </c>
      <c r="D44" s="113"/>
      <c r="E44" s="108" t="s">
        <v>483</v>
      </c>
      <c r="F44" s="109"/>
      <c r="G44" s="110"/>
      <c r="H44" s="62" t="s">
        <v>11</v>
      </c>
      <c r="I44" s="260">
        <v>1</v>
      </c>
      <c r="J44" s="263"/>
      <c r="K44" s="264">
        <f t="shared" si="1"/>
        <v>0</v>
      </c>
      <c r="L44" s="23"/>
    </row>
    <row r="45" spans="3:12" ht="15.75" customHeight="1" thickBot="1" x14ac:dyDescent="0.3">
      <c r="C45" s="108" t="s">
        <v>583</v>
      </c>
      <c r="D45" s="110"/>
      <c r="E45" s="108" t="s">
        <v>584</v>
      </c>
      <c r="F45" s="109"/>
      <c r="G45" s="110"/>
      <c r="H45" s="24" t="s">
        <v>61</v>
      </c>
      <c r="I45" s="260">
        <v>123.11</v>
      </c>
      <c r="J45" s="264"/>
      <c r="K45" s="264">
        <f t="shared" si="1"/>
        <v>0</v>
      </c>
      <c r="L45" s="23"/>
    </row>
    <row r="46" spans="3:12" ht="15.75" customHeight="1" thickBot="1" x14ac:dyDescent="0.3">
      <c r="C46" s="108" t="s">
        <v>585</v>
      </c>
      <c r="D46" s="110"/>
      <c r="E46" s="108" t="s">
        <v>481</v>
      </c>
      <c r="F46" s="109"/>
      <c r="G46" s="110"/>
      <c r="H46" s="24" t="s">
        <v>52</v>
      </c>
      <c r="I46" s="260">
        <v>0.16</v>
      </c>
      <c r="J46" s="264"/>
      <c r="K46" s="264">
        <f t="shared" si="1"/>
        <v>0</v>
      </c>
      <c r="L46" s="23"/>
    </row>
    <row r="47" spans="3:12" ht="15.75" customHeight="1" thickBot="1" x14ac:dyDescent="0.3">
      <c r="C47" s="42"/>
      <c r="D47" s="43"/>
      <c r="E47" s="101" t="s">
        <v>484</v>
      </c>
      <c r="F47" s="101"/>
      <c r="G47" s="101"/>
      <c r="H47" s="53"/>
      <c r="I47" s="269"/>
      <c r="J47" s="270"/>
      <c r="K47" s="270"/>
      <c r="L47" s="23"/>
    </row>
    <row r="48" spans="3:12" ht="15.75" customHeight="1" thickBot="1" x14ac:dyDescent="0.3">
      <c r="C48" s="104" t="s">
        <v>71</v>
      </c>
      <c r="D48" s="111"/>
      <c r="E48" s="104" t="s">
        <v>485</v>
      </c>
      <c r="F48" s="105"/>
      <c r="G48" s="105"/>
      <c r="H48" s="56"/>
      <c r="I48" s="272"/>
      <c r="J48" s="273"/>
      <c r="K48" s="274">
        <f>SUBTOTAL(9,K50:K61)</f>
        <v>0</v>
      </c>
      <c r="L48" s="23"/>
    </row>
    <row r="49" spans="3:12" ht="15.75" customHeight="1" thickBot="1" x14ac:dyDescent="0.3">
      <c r="C49" s="104" t="s">
        <v>260</v>
      </c>
      <c r="D49" s="111"/>
      <c r="E49" s="104" t="s">
        <v>261</v>
      </c>
      <c r="F49" s="105"/>
      <c r="G49" s="105"/>
      <c r="H49" s="56"/>
      <c r="I49" s="277"/>
      <c r="J49" s="273"/>
      <c r="K49" s="274"/>
      <c r="L49" s="23"/>
    </row>
    <row r="50" spans="3:12" ht="22.5" customHeight="1" thickBot="1" x14ac:dyDescent="0.3">
      <c r="C50" s="108" t="s">
        <v>262</v>
      </c>
      <c r="D50" s="110"/>
      <c r="E50" s="108" t="s">
        <v>486</v>
      </c>
      <c r="F50" s="109"/>
      <c r="G50" s="110"/>
      <c r="H50" s="26" t="s">
        <v>11</v>
      </c>
      <c r="I50" s="261">
        <v>1</v>
      </c>
      <c r="J50" s="264"/>
      <c r="K50" s="264">
        <f>I50*J50</f>
        <v>0</v>
      </c>
      <c r="L50" s="23"/>
    </row>
    <row r="51" spans="3:12" ht="15.75" customHeight="1" thickBot="1" x14ac:dyDescent="0.3">
      <c r="C51" s="104" t="s">
        <v>264</v>
      </c>
      <c r="D51" s="111"/>
      <c r="E51" s="104" t="s">
        <v>487</v>
      </c>
      <c r="F51" s="105"/>
      <c r="G51" s="105"/>
      <c r="H51" s="56"/>
      <c r="I51" s="272"/>
      <c r="J51" s="273"/>
      <c r="K51" s="274"/>
      <c r="L51" s="23"/>
    </row>
    <row r="52" spans="3:12" ht="32.25" customHeight="1" thickBot="1" x14ac:dyDescent="0.3">
      <c r="C52" s="112" t="s">
        <v>266</v>
      </c>
      <c r="D52" s="113"/>
      <c r="E52" s="108" t="s">
        <v>488</v>
      </c>
      <c r="F52" s="109"/>
      <c r="G52" s="110"/>
      <c r="H52" s="24" t="s">
        <v>11</v>
      </c>
      <c r="I52" s="260">
        <v>1</v>
      </c>
      <c r="J52" s="263"/>
      <c r="K52" s="264">
        <f>I52*J52</f>
        <v>0</v>
      </c>
      <c r="L52" s="23"/>
    </row>
    <row r="53" spans="3:12" ht="15.75" customHeight="1" thickBot="1" x14ac:dyDescent="0.3">
      <c r="C53" s="112" t="s">
        <v>489</v>
      </c>
      <c r="D53" s="113"/>
      <c r="E53" s="108" t="s">
        <v>490</v>
      </c>
      <c r="F53" s="109"/>
      <c r="G53" s="110"/>
      <c r="H53" s="24" t="s">
        <v>11</v>
      </c>
      <c r="I53" s="260">
        <v>1</v>
      </c>
      <c r="J53" s="263"/>
      <c r="K53" s="264">
        <f t="shared" ref="K53:K54" si="2">I53*J53</f>
        <v>0</v>
      </c>
      <c r="L53" s="23"/>
    </row>
    <row r="54" spans="3:12" ht="37.5" customHeight="1" thickBot="1" x14ac:dyDescent="0.3">
      <c r="C54" s="112" t="s">
        <v>491</v>
      </c>
      <c r="D54" s="113"/>
      <c r="E54" s="108" t="s">
        <v>492</v>
      </c>
      <c r="F54" s="109"/>
      <c r="G54" s="110"/>
      <c r="H54" s="24" t="s">
        <v>11</v>
      </c>
      <c r="I54" s="260">
        <v>1</v>
      </c>
      <c r="J54" s="263"/>
      <c r="K54" s="264">
        <f t="shared" si="2"/>
        <v>0</v>
      </c>
      <c r="L54" s="23"/>
    </row>
    <row r="55" spans="3:12" ht="15.75" customHeight="1" thickBot="1" x14ac:dyDescent="0.3">
      <c r="C55" s="104" t="s">
        <v>267</v>
      </c>
      <c r="D55" s="111"/>
      <c r="E55" s="104" t="s">
        <v>493</v>
      </c>
      <c r="F55" s="105"/>
      <c r="G55" s="105"/>
      <c r="H55" s="56"/>
      <c r="I55" s="272"/>
      <c r="J55" s="273"/>
      <c r="K55" s="274"/>
      <c r="L55" s="23"/>
    </row>
    <row r="56" spans="3:12" ht="27.75" customHeight="1" thickBot="1" x14ac:dyDescent="0.3">
      <c r="C56" s="112" t="s">
        <v>269</v>
      </c>
      <c r="D56" s="113"/>
      <c r="E56" s="108" t="s">
        <v>494</v>
      </c>
      <c r="F56" s="109"/>
      <c r="G56" s="110"/>
      <c r="H56" s="24" t="s">
        <v>24</v>
      </c>
      <c r="I56" s="260">
        <v>4</v>
      </c>
      <c r="J56" s="263"/>
      <c r="K56" s="264">
        <f>I56*J56</f>
        <v>0</v>
      </c>
      <c r="L56" s="23"/>
    </row>
    <row r="57" spans="3:12" ht="30" customHeight="1" thickBot="1" x14ac:dyDescent="0.3">
      <c r="C57" s="112" t="s">
        <v>495</v>
      </c>
      <c r="D57" s="113"/>
      <c r="E57" s="108" t="s">
        <v>496</v>
      </c>
      <c r="F57" s="109"/>
      <c r="G57" s="110"/>
      <c r="H57" s="24" t="s">
        <v>24</v>
      </c>
      <c r="I57" s="260">
        <v>2</v>
      </c>
      <c r="J57" s="263"/>
      <c r="K57" s="264">
        <f t="shared" ref="K57:K58" si="3">I57*J57</f>
        <v>0</v>
      </c>
      <c r="L57" s="23"/>
    </row>
    <row r="58" spans="3:12" ht="15.75" customHeight="1" thickBot="1" x14ac:dyDescent="0.3">
      <c r="C58" s="112" t="s">
        <v>495</v>
      </c>
      <c r="D58" s="113"/>
      <c r="E58" s="108" t="s">
        <v>498</v>
      </c>
      <c r="F58" s="109"/>
      <c r="G58" s="110"/>
      <c r="H58" s="24" t="s">
        <v>24</v>
      </c>
      <c r="I58" s="260">
        <v>4</v>
      </c>
      <c r="J58" s="263"/>
      <c r="K58" s="264">
        <f t="shared" si="3"/>
        <v>0</v>
      </c>
      <c r="L58" s="23"/>
    </row>
    <row r="59" spans="3:12" ht="15.75" customHeight="1" thickBot="1" x14ac:dyDescent="0.3">
      <c r="C59" s="104" t="s">
        <v>270</v>
      </c>
      <c r="D59" s="111"/>
      <c r="E59" s="104" t="s">
        <v>499</v>
      </c>
      <c r="F59" s="105"/>
      <c r="G59" s="105"/>
      <c r="H59" s="83"/>
      <c r="I59" s="293"/>
      <c r="J59" s="276"/>
      <c r="K59" s="303"/>
      <c r="L59" s="23"/>
    </row>
    <row r="60" spans="3:12" ht="15.75" customHeight="1" thickBot="1" x14ac:dyDescent="0.3">
      <c r="C60" s="108" t="s">
        <v>272</v>
      </c>
      <c r="D60" s="110"/>
      <c r="E60" s="108" t="s">
        <v>500</v>
      </c>
      <c r="F60" s="109"/>
      <c r="G60" s="110"/>
      <c r="H60" s="26" t="s">
        <v>24</v>
      </c>
      <c r="I60" s="261">
        <v>2</v>
      </c>
      <c r="J60" s="264"/>
      <c r="K60" s="264">
        <f>I60*J60</f>
        <v>0</v>
      </c>
      <c r="L60" s="23"/>
    </row>
    <row r="61" spans="3:12" ht="15.75" customHeight="1" thickBot="1" x14ac:dyDescent="0.3">
      <c r="C61" s="108" t="s">
        <v>275</v>
      </c>
      <c r="D61" s="110"/>
      <c r="E61" s="108" t="s">
        <v>501</v>
      </c>
      <c r="F61" s="109"/>
      <c r="G61" s="110"/>
      <c r="H61" s="26" t="s">
        <v>24</v>
      </c>
      <c r="I61" s="261">
        <v>4</v>
      </c>
      <c r="J61" s="264"/>
      <c r="K61" s="264">
        <f>I61*J61</f>
        <v>0</v>
      </c>
      <c r="L61" s="23"/>
    </row>
    <row r="62" spans="3:12" ht="15.75" customHeight="1" thickBot="1" x14ac:dyDescent="0.3">
      <c r="C62" s="117"/>
      <c r="D62" s="118"/>
      <c r="E62" s="101" t="s">
        <v>502</v>
      </c>
      <c r="F62" s="101"/>
      <c r="G62" s="101"/>
      <c r="H62" s="53"/>
      <c r="I62" s="269"/>
      <c r="J62" s="270"/>
      <c r="K62" s="271"/>
      <c r="L62" s="23"/>
    </row>
    <row r="63" spans="3:12" ht="15.75" customHeight="1" thickBot="1" x14ac:dyDescent="0.3">
      <c r="C63" s="102" t="s">
        <v>107</v>
      </c>
      <c r="D63" s="103"/>
      <c r="E63" s="104" t="s">
        <v>503</v>
      </c>
      <c r="F63" s="105"/>
      <c r="G63" s="105"/>
      <c r="H63" s="56"/>
      <c r="I63" s="272"/>
      <c r="J63" s="273"/>
      <c r="K63" s="274">
        <f>SUBTOTAL(9,K64)</f>
        <v>0</v>
      </c>
      <c r="L63" s="23"/>
    </row>
    <row r="64" spans="3:12" ht="15.75" customHeight="1" thickBot="1" x14ac:dyDescent="0.3">
      <c r="C64" s="115" t="s">
        <v>305</v>
      </c>
      <c r="D64" s="116"/>
      <c r="E64" s="112" t="s">
        <v>504</v>
      </c>
      <c r="F64" s="114"/>
      <c r="G64" s="113"/>
      <c r="H64" s="25" t="s">
        <v>11</v>
      </c>
      <c r="I64" s="259">
        <v>1</v>
      </c>
      <c r="J64" s="263"/>
      <c r="K64" s="263">
        <f>I64*J64</f>
        <v>0</v>
      </c>
      <c r="L64" s="23"/>
    </row>
    <row r="65" spans="3:12" ht="15.75" customHeight="1" thickBot="1" x14ac:dyDescent="0.3">
      <c r="C65" s="42"/>
      <c r="D65" s="43"/>
      <c r="E65" s="101" t="s">
        <v>505</v>
      </c>
      <c r="F65" s="101"/>
      <c r="G65" s="101"/>
      <c r="H65" s="53"/>
      <c r="I65" s="269"/>
      <c r="J65" s="270"/>
      <c r="K65" s="271"/>
      <c r="L65" s="23"/>
    </row>
    <row r="66" spans="3:12" ht="15.75" customHeight="1" thickBot="1" x14ac:dyDescent="0.3">
      <c r="C66" s="104" t="s">
        <v>116</v>
      </c>
      <c r="D66" s="111"/>
      <c r="E66" s="104" t="s">
        <v>505</v>
      </c>
      <c r="F66" s="105"/>
      <c r="G66" s="105"/>
      <c r="H66" s="56"/>
      <c r="I66" s="272"/>
      <c r="J66" s="273"/>
      <c r="K66" s="274">
        <f>SUBTOTAL(9,K67)</f>
        <v>0</v>
      </c>
      <c r="L66" s="23"/>
    </row>
    <row r="67" spans="3:12" ht="15.75" customHeight="1" thickBot="1" x14ac:dyDescent="0.3">
      <c r="C67" s="112" t="s">
        <v>309</v>
      </c>
      <c r="D67" s="113"/>
      <c r="E67" s="331" t="s">
        <v>119</v>
      </c>
      <c r="F67" s="332"/>
      <c r="G67" s="333"/>
      <c r="H67" s="334" t="s">
        <v>11</v>
      </c>
      <c r="I67" s="335">
        <v>1</v>
      </c>
      <c r="J67" s="336"/>
      <c r="K67" s="336">
        <f>I67*J67</f>
        <v>0</v>
      </c>
      <c r="L67" s="23"/>
    </row>
    <row r="68" spans="3:12" ht="15.75" customHeight="1" thickBot="1" x14ac:dyDescent="0.3">
      <c r="C68" s="327"/>
      <c r="D68" s="122"/>
      <c r="E68" s="343" t="s">
        <v>1269</v>
      </c>
      <c r="F68" s="344"/>
      <c r="G68" s="344"/>
      <c r="H68" s="344"/>
      <c r="I68" s="344"/>
      <c r="J68" s="344"/>
      <c r="K68" s="349">
        <f>SUBTOTAL(9,K8:K67)</f>
        <v>0</v>
      </c>
      <c r="L68" s="23"/>
    </row>
    <row r="69" spans="3:12" ht="15.75" customHeight="1" thickBot="1" x14ac:dyDescent="0.3">
      <c r="C69" s="327"/>
      <c r="D69" s="122"/>
      <c r="E69" s="345" t="s">
        <v>1270</v>
      </c>
      <c r="F69" s="316"/>
      <c r="G69" s="316"/>
      <c r="H69" s="316"/>
      <c r="I69" s="316"/>
      <c r="J69" s="316"/>
      <c r="K69" s="350">
        <f>K68*0.1</f>
        <v>0</v>
      </c>
      <c r="L69" s="23"/>
    </row>
    <row r="70" spans="3:12" ht="15.75" customHeight="1" thickBot="1" x14ac:dyDescent="0.3">
      <c r="C70" s="327"/>
      <c r="D70" s="122"/>
      <c r="E70" s="345" t="s">
        <v>1271</v>
      </c>
      <c r="F70" s="316"/>
      <c r="G70" s="316"/>
      <c r="H70" s="316"/>
      <c r="I70" s="316"/>
      <c r="J70" s="316"/>
      <c r="K70" s="350">
        <f>K68*0.05</f>
        <v>0</v>
      </c>
      <c r="L70" s="23"/>
    </row>
    <row r="71" spans="3:12" ht="15.75" customHeight="1" thickBot="1" x14ac:dyDescent="0.3">
      <c r="C71" s="327"/>
      <c r="D71" s="122"/>
      <c r="E71" s="346" t="s">
        <v>1272</v>
      </c>
      <c r="F71" s="347"/>
      <c r="G71" s="347"/>
      <c r="H71" s="347"/>
      <c r="I71" s="347"/>
      <c r="J71" s="347"/>
      <c r="K71" s="351">
        <f>SUM(K68:K70)</f>
        <v>0</v>
      </c>
      <c r="L71" s="23"/>
    </row>
    <row r="72" spans="3:12" ht="15.75" thickBot="1" x14ac:dyDescent="0.3">
      <c r="C72" s="23"/>
      <c r="D72" s="119"/>
      <c r="E72" s="330"/>
      <c r="F72" s="23"/>
      <c r="G72" s="85"/>
      <c r="H72" s="85"/>
      <c r="I72" s="85"/>
      <c r="J72" s="85"/>
      <c r="K72" s="85"/>
      <c r="L72" s="23"/>
    </row>
    <row r="73" spans="3:12" ht="15.75" customHeight="1" thickBot="1" x14ac:dyDescent="0.3">
      <c r="C73" s="42"/>
      <c r="D73" s="43"/>
      <c r="E73" s="43" t="s">
        <v>506</v>
      </c>
      <c r="F73" s="43"/>
      <c r="G73" s="43"/>
      <c r="H73" s="53"/>
      <c r="I73" s="269"/>
      <c r="J73" s="270"/>
      <c r="K73" s="271"/>
      <c r="L73" s="23"/>
    </row>
    <row r="74" spans="3:12" ht="15.75" customHeight="1" thickBot="1" x14ac:dyDescent="0.3">
      <c r="C74" s="104" t="s">
        <v>166</v>
      </c>
      <c r="D74" s="111"/>
      <c r="E74" s="104" t="s">
        <v>507</v>
      </c>
      <c r="F74" s="105"/>
      <c r="G74" s="105"/>
      <c r="H74" s="59"/>
      <c r="I74" s="293"/>
      <c r="J74" s="294"/>
      <c r="K74" s="296"/>
      <c r="L74" s="23"/>
    </row>
    <row r="75" spans="3:12" ht="15.75" customHeight="1" thickBot="1" x14ac:dyDescent="0.3">
      <c r="C75" s="104" t="s">
        <v>312</v>
      </c>
      <c r="D75" s="111"/>
      <c r="E75" s="104" t="s">
        <v>508</v>
      </c>
      <c r="F75" s="105"/>
      <c r="G75" s="105"/>
      <c r="H75" s="59"/>
      <c r="I75" s="293"/>
      <c r="J75" s="294"/>
      <c r="K75" s="296">
        <f>SUBTOTAL(9,K76)</f>
        <v>0</v>
      </c>
      <c r="L75" s="23"/>
    </row>
    <row r="76" spans="3:12" ht="15.75" customHeight="1" thickBot="1" x14ac:dyDescent="0.3">
      <c r="C76" s="108" t="s">
        <v>509</v>
      </c>
      <c r="D76" s="110"/>
      <c r="E76" s="108" t="s">
        <v>586</v>
      </c>
      <c r="F76" s="109"/>
      <c r="G76" s="110"/>
      <c r="H76" s="24" t="s">
        <v>24</v>
      </c>
      <c r="I76" s="261">
        <v>2</v>
      </c>
      <c r="J76" s="265"/>
      <c r="K76" s="295">
        <f>I76*J76</f>
        <v>0</v>
      </c>
      <c r="L76" s="23"/>
    </row>
    <row r="77" spans="3:12" ht="15.75" customHeight="1" thickBot="1" x14ac:dyDescent="0.3">
      <c r="C77" s="104" t="s">
        <v>511</v>
      </c>
      <c r="D77" s="111"/>
      <c r="E77" s="104" t="s">
        <v>512</v>
      </c>
      <c r="F77" s="105"/>
      <c r="G77" s="105"/>
      <c r="H77" s="65"/>
      <c r="I77" s="277"/>
      <c r="J77" s="297"/>
      <c r="K77" s="296">
        <f>SUBTOTAL(9,K78:K99)</f>
        <v>0</v>
      </c>
      <c r="L77" s="23"/>
    </row>
    <row r="78" spans="3:12" ht="15.75" customHeight="1" thickBot="1" x14ac:dyDescent="0.3">
      <c r="C78" s="108" t="s">
        <v>513</v>
      </c>
      <c r="D78" s="110"/>
      <c r="E78" s="108" t="s">
        <v>587</v>
      </c>
      <c r="F78" s="109"/>
      <c r="G78" s="110"/>
      <c r="H78" s="24" t="s">
        <v>68</v>
      </c>
      <c r="I78" s="260">
        <v>12.35</v>
      </c>
      <c r="J78" s="264"/>
      <c r="K78" s="264">
        <f>I78*J78</f>
        <v>0</v>
      </c>
      <c r="L78" s="23"/>
    </row>
    <row r="79" spans="3:12" ht="15.75" customHeight="1" thickBot="1" x14ac:dyDescent="0.3">
      <c r="C79" s="108" t="s">
        <v>515</v>
      </c>
      <c r="D79" s="110"/>
      <c r="E79" s="108" t="s">
        <v>588</v>
      </c>
      <c r="F79" s="109"/>
      <c r="G79" s="110"/>
      <c r="H79" s="24" t="s">
        <v>68</v>
      </c>
      <c r="I79" s="260">
        <v>11.18</v>
      </c>
      <c r="J79" s="264"/>
      <c r="K79" s="264">
        <f t="shared" ref="K79:K99" si="4">I79*J79</f>
        <v>0</v>
      </c>
      <c r="L79" s="23"/>
    </row>
    <row r="80" spans="3:12" ht="15.75" customHeight="1" thickBot="1" x14ac:dyDescent="0.3">
      <c r="C80" s="112" t="s">
        <v>517</v>
      </c>
      <c r="D80" s="113"/>
      <c r="E80" s="108" t="s">
        <v>589</v>
      </c>
      <c r="F80" s="109"/>
      <c r="G80" s="110"/>
      <c r="H80" s="24" t="s">
        <v>24</v>
      </c>
      <c r="I80" s="260">
        <v>3</v>
      </c>
      <c r="J80" s="263"/>
      <c r="K80" s="264">
        <f t="shared" si="4"/>
        <v>0</v>
      </c>
      <c r="L80" s="23"/>
    </row>
    <row r="81" spans="3:12" ht="15.75" customHeight="1" thickBot="1" x14ac:dyDescent="0.3">
      <c r="C81" s="112" t="s">
        <v>519</v>
      </c>
      <c r="D81" s="113"/>
      <c r="E81" s="108" t="s">
        <v>590</v>
      </c>
      <c r="F81" s="109"/>
      <c r="G81" s="110"/>
      <c r="H81" s="24" t="s">
        <v>24</v>
      </c>
      <c r="I81" s="260">
        <v>2</v>
      </c>
      <c r="J81" s="263"/>
      <c r="K81" s="264">
        <f t="shared" si="4"/>
        <v>0</v>
      </c>
      <c r="L81" s="23"/>
    </row>
    <row r="82" spans="3:12" ht="15.75" customHeight="1" thickBot="1" x14ac:dyDescent="0.3">
      <c r="C82" s="112" t="s">
        <v>521</v>
      </c>
      <c r="D82" s="113"/>
      <c r="E82" s="108" t="s">
        <v>591</v>
      </c>
      <c r="F82" s="109"/>
      <c r="G82" s="110"/>
      <c r="H82" s="24" t="s">
        <v>24</v>
      </c>
      <c r="I82" s="260">
        <v>1</v>
      </c>
      <c r="J82" s="263"/>
      <c r="K82" s="264">
        <f t="shared" si="4"/>
        <v>0</v>
      </c>
      <c r="L82" s="23"/>
    </row>
    <row r="83" spans="3:12" ht="15.75" customHeight="1" thickBot="1" x14ac:dyDescent="0.3">
      <c r="C83" s="112" t="s">
        <v>523</v>
      </c>
      <c r="D83" s="113"/>
      <c r="E83" s="108" t="s">
        <v>592</v>
      </c>
      <c r="F83" s="109"/>
      <c r="G83" s="110"/>
      <c r="H83" s="24" t="s">
        <v>24</v>
      </c>
      <c r="I83" s="260">
        <v>2</v>
      </c>
      <c r="J83" s="263"/>
      <c r="K83" s="264">
        <f t="shared" si="4"/>
        <v>0</v>
      </c>
      <c r="L83" s="23"/>
    </row>
    <row r="84" spans="3:12" ht="15.75" customHeight="1" thickBot="1" x14ac:dyDescent="0.3">
      <c r="C84" s="112" t="s">
        <v>525</v>
      </c>
      <c r="D84" s="113"/>
      <c r="E84" s="108" t="s">
        <v>593</v>
      </c>
      <c r="F84" s="109"/>
      <c r="G84" s="110"/>
      <c r="H84" s="24" t="s">
        <v>24</v>
      </c>
      <c r="I84" s="260">
        <v>2</v>
      </c>
      <c r="J84" s="263"/>
      <c r="K84" s="264">
        <f t="shared" si="4"/>
        <v>0</v>
      </c>
      <c r="L84" s="23"/>
    </row>
    <row r="85" spans="3:12" ht="15.75" customHeight="1" thickBot="1" x14ac:dyDescent="0.3">
      <c r="C85" s="112" t="s">
        <v>527</v>
      </c>
      <c r="D85" s="113"/>
      <c r="E85" s="108" t="s">
        <v>594</v>
      </c>
      <c r="F85" s="109"/>
      <c r="G85" s="110"/>
      <c r="H85" s="24" t="s">
        <v>24</v>
      </c>
      <c r="I85" s="260">
        <v>6</v>
      </c>
      <c r="J85" s="263"/>
      <c r="K85" s="264">
        <f t="shared" si="4"/>
        <v>0</v>
      </c>
      <c r="L85" s="23"/>
    </row>
    <row r="86" spans="3:12" ht="15.75" customHeight="1" thickBot="1" x14ac:dyDescent="0.3">
      <c r="C86" s="112" t="s">
        <v>529</v>
      </c>
      <c r="D86" s="113"/>
      <c r="E86" s="108" t="s">
        <v>322</v>
      </c>
      <c r="F86" s="109"/>
      <c r="G86" s="110"/>
      <c r="H86" s="24" t="s">
        <v>24</v>
      </c>
      <c r="I86" s="260">
        <v>8</v>
      </c>
      <c r="J86" s="263"/>
      <c r="K86" s="264">
        <f t="shared" si="4"/>
        <v>0</v>
      </c>
      <c r="L86" s="23"/>
    </row>
    <row r="87" spans="3:12" ht="15.75" customHeight="1" thickBot="1" x14ac:dyDescent="0.3">
      <c r="C87" s="112" t="s">
        <v>531</v>
      </c>
      <c r="D87" s="113"/>
      <c r="E87" s="108" t="s">
        <v>595</v>
      </c>
      <c r="F87" s="109"/>
      <c r="G87" s="110"/>
      <c r="H87" s="24" t="s">
        <v>24</v>
      </c>
      <c r="I87" s="260">
        <v>2</v>
      </c>
      <c r="J87" s="263"/>
      <c r="K87" s="264">
        <f t="shared" si="4"/>
        <v>0</v>
      </c>
      <c r="L87" s="23"/>
    </row>
    <row r="88" spans="3:12" ht="15.75" customHeight="1" thickBot="1" x14ac:dyDescent="0.3">
      <c r="C88" s="112" t="s">
        <v>533</v>
      </c>
      <c r="D88" s="113"/>
      <c r="E88" s="108" t="s">
        <v>596</v>
      </c>
      <c r="F88" s="109"/>
      <c r="G88" s="110"/>
      <c r="H88" s="24" t="s">
        <v>24</v>
      </c>
      <c r="I88" s="260">
        <v>1</v>
      </c>
      <c r="J88" s="263"/>
      <c r="K88" s="264">
        <f t="shared" si="4"/>
        <v>0</v>
      </c>
      <c r="L88" s="23"/>
    </row>
    <row r="89" spans="3:12" ht="15.75" customHeight="1" thickBot="1" x14ac:dyDescent="0.3">
      <c r="C89" s="112" t="s">
        <v>535</v>
      </c>
      <c r="D89" s="113"/>
      <c r="E89" s="108" t="s">
        <v>597</v>
      </c>
      <c r="F89" s="109"/>
      <c r="G89" s="110"/>
      <c r="H89" s="24" t="s">
        <v>24</v>
      </c>
      <c r="I89" s="260">
        <v>2</v>
      </c>
      <c r="J89" s="263"/>
      <c r="K89" s="264">
        <f t="shared" si="4"/>
        <v>0</v>
      </c>
      <c r="L89" s="23"/>
    </row>
    <row r="90" spans="3:12" ht="15.75" customHeight="1" thickBot="1" x14ac:dyDescent="0.3">
      <c r="C90" s="112" t="s">
        <v>537</v>
      </c>
      <c r="D90" s="113"/>
      <c r="E90" s="108" t="s">
        <v>598</v>
      </c>
      <c r="F90" s="109"/>
      <c r="G90" s="110"/>
      <c r="H90" s="24" t="s">
        <v>24</v>
      </c>
      <c r="I90" s="260">
        <v>6</v>
      </c>
      <c r="J90" s="263"/>
      <c r="K90" s="264">
        <f t="shared" si="4"/>
        <v>0</v>
      </c>
      <c r="L90" s="23"/>
    </row>
    <row r="91" spans="3:12" ht="15.75" customHeight="1" thickBot="1" x14ac:dyDescent="0.3">
      <c r="C91" s="112" t="s">
        <v>539</v>
      </c>
      <c r="D91" s="113"/>
      <c r="E91" s="108" t="s">
        <v>324</v>
      </c>
      <c r="F91" s="109"/>
      <c r="G91" s="110"/>
      <c r="H91" s="24" t="s">
        <v>24</v>
      </c>
      <c r="I91" s="260">
        <v>4</v>
      </c>
      <c r="J91" s="263"/>
      <c r="K91" s="264">
        <f t="shared" si="4"/>
        <v>0</v>
      </c>
      <c r="L91" s="23"/>
    </row>
    <row r="92" spans="3:12" ht="15.75" customHeight="1" thickBot="1" x14ac:dyDescent="0.3">
      <c r="C92" s="112" t="s">
        <v>541</v>
      </c>
      <c r="D92" s="113"/>
      <c r="E92" s="108" t="s">
        <v>540</v>
      </c>
      <c r="F92" s="109"/>
      <c r="G92" s="110"/>
      <c r="H92" s="24" t="s">
        <v>24</v>
      </c>
      <c r="I92" s="260">
        <v>1</v>
      </c>
      <c r="J92" s="263"/>
      <c r="K92" s="264">
        <f t="shared" si="4"/>
        <v>0</v>
      </c>
      <c r="L92" s="23"/>
    </row>
    <row r="93" spans="3:12" ht="15.75" customHeight="1" thickBot="1" x14ac:dyDescent="0.3">
      <c r="C93" s="112" t="s">
        <v>543</v>
      </c>
      <c r="D93" s="113"/>
      <c r="E93" s="108" t="s">
        <v>599</v>
      </c>
      <c r="F93" s="109"/>
      <c r="G93" s="110"/>
      <c r="H93" s="24" t="s">
        <v>24</v>
      </c>
      <c r="I93" s="260">
        <v>2</v>
      </c>
      <c r="J93" s="263"/>
      <c r="K93" s="264">
        <f t="shared" si="4"/>
        <v>0</v>
      </c>
      <c r="L93" s="23"/>
    </row>
    <row r="94" spans="3:12" ht="15.75" customHeight="1" thickBot="1" x14ac:dyDescent="0.3">
      <c r="C94" s="112" t="s">
        <v>545</v>
      </c>
      <c r="D94" s="113"/>
      <c r="E94" s="108" t="s">
        <v>600</v>
      </c>
      <c r="F94" s="109"/>
      <c r="G94" s="110"/>
      <c r="H94" s="24" t="s">
        <v>24</v>
      </c>
      <c r="I94" s="260">
        <v>1</v>
      </c>
      <c r="J94" s="263"/>
      <c r="K94" s="264">
        <f t="shared" si="4"/>
        <v>0</v>
      </c>
      <c r="L94" s="23"/>
    </row>
    <row r="95" spans="3:12" ht="15.75" customHeight="1" thickBot="1" x14ac:dyDescent="0.3">
      <c r="C95" s="112" t="s">
        <v>547</v>
      </c>
      <c r="D95" s="113"/>
      <c r="E95" s="108" t="s">
        <v>601</v>
      </c>
      <c r="F95" s="109"/>
      <c r="G95" s="110"/>
      <c r="H95" s="24" t="s">
        <v>24</v>
      </c>
      <c r="I95" s="260">
        <v>2</v>
      </c>
      <c r="J95" s="263"/>
      <c r="K95" s="264">
        <f t="shared" si="4"/>
        <v>0</v>
      </c>
      <c r="L95" s="23"/>
    </row>
    <row r="96" spans="3:12" ht="15.75" customHeight="1" thickBot="1" x14ac:dyDescent="0.3">
      <c r="C96" s="108" t="s">
        <v>549</v>
      </c>
      <c r="D96" s="110"/>
      <c r="E96" s="108" t="s">
        <v>602</v>
      </c>
      <c r="F96" s="109"/>
      <c r="G96" s="110"/>
      <c r="H96" s="24" t="s">
        <v>24</v>
      </c>
      <c r="I96" s="260">
        <v>2</v>
      </c>
      <c r="J96" s="264"/>
      <c r="K96" s="264">
        <f t="shared" si="4"/>
        <v>0</v>
      </c>
      <c r="L96" s="23"/>
    </row>
    <row r="97" spans="3:12" ht="15.75" customHeight="1" thickBot="1" x14ac:dyDescent="0.3">
      <c r="C97" s="108" t="s">
        <v>603</v>
      </c>
      <c r="D97" s="110"/>
      <c r="E97" s="108" t="s">
        <v>546</v>
      </c>
      <c r="F97" s="109"/>
      <c r="G97" s="110"/>
      <c r="H97" s="24" t="s">
        <v>11</v>
      </c>
      <c r="I97" s="260">
        <v>1</v>
      </c>
      <c r="J97" s="264"/>
      <c r="K97" s="264">
        <f t="shared" si="4"/>
        <v>0</v>
      </c>
      <c r="L97" s="23"/>
    </row>
    <row r="98" spans="3:12" ht="15.75" customHeight="1" thickBot="1" x14ac:dyDescent="0.3">
      <c r="C98" s="108" t="s">
        <v>604</v>
      </c>
      <c r="D98" s="110"/>
      <c r="E98" s="108" t="s">
        <v>605</v>
      </c>
      <c r="F98" s="109"/>
      <c r="G98" s="110"/>
      <c r="H98" s="24" t="s">
        <v>61</v>
      </c>
      <c r="I98" s="260">
        <v>123.11</v>
      </c>
      <c r="J98" s="264"/>
      <c r="K98" s="264">
        <f t="shared" si="4"/>
        <v>0</v>
      </c>
      <c r="L98" s="23"/>
    </row>
    <row r="99" spans="3:12" ht="15.75" customHeight="1" thickBot="1" x14ac:dyDescent="0.3">
      <c r="C99" s="108" t="s">
        <v>606</v>
      </c>
      <c r="D99" s="110"/>
      <c r="E99" s="108" t="s">
        <v>607</v>
      </c>
      <c r="F99" s="109"/>
      <c r="G99" s="110"/>
      <c r="H99" s="24" t="s">
        <v>52</v>
      </c>
      <c r="I99" s="260">
        <v>0.16</v>
      </c>
      <c r="J99" s="264"/>
      <c r="K99" s="264">
        <f t="shared" si="4"/>
        <v>0</v>
      </c>
      <c r="L99" s="23"/>
    </row>
    <row r="100" spans="3:12" ht="15.75" customHeight="1" thickBot="1" x14ac:dyDescent="0.3">
      <c r="C100" s="42"/>
      <c r="D100" s="43"/>
      <c r="E100" s="101" t="s">
        <v>389</v>
      </c>
      <c r="F100" s="101"/>
      <c r="G100" s="101"/>
      <c r="H100" s="53"/>
      <c r="I100" s="269"/>
      <c r="J100" s="270"/>
      <c r="K100" s="271"/>
      <c r="L100" s="23"/>
    </row>
    <row r="101" spans="3:12" ht="15.75" customHeight="1" thickBot="1" x14ac:dyDescent="0.3">
      <c r="C101" s="104" t="s">
        <v>168</v>
      </c>
      <c r="D101" s="111"/>
      <c r="E101" s="104" t="s">
        <v>389</v>
      </c>
      <c r="F101" s="105"/>
      <c r="G101" s="105"/>
      <c r="H101" s="59"/>
      <c r="I101" s="293"/>
      <c r="J101" s="294"/>
      <c r="K101" s="296">
        <f>SUBTOTAL(9,K103:K113)</f>
        <v>0</v>
      </c>
      <c r="L101" s="23"/>
    </row>
    <row r="102" spans="3:12" ht="15.75" customHeight="1" thickBot="1" x14ac:dyDescent="0.3">
      <c r="C102" s="104" t="s">
        <v>316</v>
      </c>
      <c r="D102" s="111"/>
      <c r="E102" s="104" t="s">
        <v>487</v>
      </c>
      <c r="F102" s="105"/>
      <c r="G102" s="105"/>
      <c r="H102" s="56"/>
      <c r="I102" s="272"/>
      <c r="J102" s="273"/>
      <c r="K102" s="274"/>
      <c r="L102" s="23"/>
    </row>
    <row r="103" spans="3:12" ht="28.5" customHeight="1" thickBot="1" x14ac:dyDescent="0.3">
      <c r="C103" s="112" t="s">
        <v>318</v>
      </c>
      <c r="D103" s="113"/>
      <c r="E103" s="108" t="s">
        <v>551</v>
      </c>
      <c r="F103" s="109"/>
      <c r="G103" s="110"/>
      <c r="H103" s="24" t="s">
        <v>11</v>
      </c>
      <c r="I103" s="260">
        <v>1</v>
      </c>
      <c r="J103" s="263"/>
      <c r="K103" s="264">
        <f>I103*J103</f>
        <v>0</v>
      </c>
      <c r="L103" s="23"/>
    </row>
    <row r="104" spans="3:12" ht="25.5" customHeight="1" thickBot="1" x14ac:dyDescent="0.3">
      <c r="C104" s="112" t="s">
        <v>339</v>
      </c>
      <c r="D104" s="113"/>
      <c r="E104" s="108" t="s">
        <v>155</v>
      </c>
      <c r="F104" s="109"/>
      <c r="G104" s="110"/>
      <c r="H104" s="24" t="s">
        <v>11</v>
      </c>
      <c r="I104" s="260">
        <v>1</v>
      </c>
      <c r="J104" s="263"/>
      <c r="K104" s="264">
        <f t="shared" ref="K104:K106" si="5">I104*J104</f>
        <v>0</v>
      </c>
      <c r="L104" s="23"/>
    </row>
    <row r="105" spans="3:12" ht="25.5" customHeight="1" thickBot="1" x14ac:dyDescent="0.3">
      <c r="C105" s="112" t="s">
        <v>360</v>
      </c>
      <c r="D105" s="113"/>
      <c r="E105" s="108" t="s">
        <v>552</v>
      </c>
      <c r="F105" s="109"/>
      <c r="G105" s="110"/>
      <c r="H105" s="24" t="s">
        <v>11</v>
      </c>
      <c r="I105" s="260">
        <v>1</v>
      </c>
      <c r="J105" s="263"/>
      <c r="K105" s="264">
        <f t="shared" si="5"/>
        <v>0</v>
      </c>
      <c r="L105" s="23"/>
    </row>
    <row r="106" spans="3:12" ht="20.25" customHeight="1" thickBot="1" x14ac:dyDescent="0.3">
      <c r="C106" s="112" t="s">
        <v>377</v>
      </c>
      <c r="D106" s="113"/>
      <c r="E106" s="108" t="s">
        <v>157</v>
      </c>
      <c r="F106" s="109"/>
      <c r="G106" s="110"/>
      <c r="H106" s="24" t="s">
        <v>11</v>
      </c>
      <c r="I106" s="260">
        <v>1</v>
      </c>
      <c r="J106" s="263"/>
      <c r="K106" s="264">
        <f t="shared" si="5"/>
        <v>0</v>
      </c>
      <c r="L106" s="23"/>
    </row>
    <row r="107" spans="3:12" ht="15.75" customHeight="1" thickBot="1" x14ac:dyDescent="0.3">
      <c r="C107" s="104" t="s">
        <v>553</v>
      </c>
      <c r="D107" s="111"/>
      <c r="E107" s="104" t="s">
        <v>611</v>
      </c>
      <c r="F107" s="105"/>
      <c r="G107" s="105"/>
      <c r="H107" s="56"/>
      <c r="I107" s="272"/>
      <c r="J107" s="273"/>
      <c r="K107" s="274"/>
      <c r="L107" s="23"/>
    </row>
    <row r="108" spans="3:12" ht="24.75" customHeight="1" thickBot="1" x14ac:dyDescent="0.3">
      <c r="C108" s="112" t="s">
        <v>554</v>
      </c>
      <c r="D108" s="113"/>
      <c r="E108" s="108" t="s">
        <v>555</v>
      </c>
      <c r="F108" s="109"/>
      <c r="G108" s="110"/>
      <c r="H108" s="24" t="s">
        <v>11</v>
      </c>
      <c r="I108" s="260">
        <v>1</v>
      </c>
      <c r="J108" s="263"/>
      <c r="K108" s="264">
        <f>+I108*J108</f>
        <v>0</v>
      </c>
      <c r="L108" s="23"/>
    </row>
    <row r="109" spans="3:12" ht="21" customHeight="1" thickBot="1" x14ac:dyDescent="0.3">
      <c r="C109" s="112" t="s">
        <v>556</v>
      </c>
      <c r="D109" s="113"/>
      <c r="E109" s="108" t="s">
        <v>557</v>
      </c>
      <c r="F109" s="109"/>
      <c r="G109" s="110"/>
      <c r="H109" s="24" t="s">
        <v>24</v>
      </c>
      <c r="I109" s="260">
        <v>4</v>
      </c>
      <c r="J109" s="263"/>
      <c r="K109" s="264">
        <f>+I109*J109</f>
        <v>0</v>
      </c>
      <c r="L109" s="23"/>
    </row>
    <row r="110" spans="3:12" ht="15.75" customHeight="1" thickBot="1" x14ac:dyDescent="0.3">
      <c r="C110" s="104" t="s">
        <v>558</v>
      </c>
      <c r="D110" s="111"/>
      <c r="E110" s="104" t="s">
        <v>608</v>
      </c>
      <c r="F110" s="105"/>
      <c r="G110" s="105"/>
      <c r="H110" s="65"/>
      <c r="I110" s="277"/>
      <c r="J110" s="297"/>
      <c r="K110" s="296"/>
      <c r="L110" s="23"/>
    </row>
    <row r="111" spans="3:12" ht="21.75" customHeight="1" thickBot="1" x14ac:dyDescent="0.3">
      <c r="C111" s="108" t="s">
        <v>560</v>
      </c>
      <c r="D111" s="110"/>
      <c r="E111" s="108" t="s">
        <v>609</v>
      </c>
      <c r="F111" s="109"/>
      <c r="G111" s="110"/>
      <c r="H111" s="24" t="s">
        <v>24</v>
      </c>
      <c r="I111" s="261">
        <v>2</v>
      </c>
      <c r="J111" s="295"/>
      <c r="K111" s="295">
        <f>+I111*J111</f>
        <v>0</v>
      </c>
      <c r="L111" s="23"/>
    </row>
    <row r="112" spans="3:12" ht="22.5" customHeight="1" thickBot="1" x14ac:dyDescent="0.3">
      <c r="C112" s="108" t="s">
        <v>562</v>
      </c>
      <c r="D112" s="110"/>
      <c r="E112" s="108" t="s">
        <v>563</v>
      </c>
      <c r="F112" s="109"/>
      <c r="G112" s="110"/>
      <c r="H112" s="24" t="s">
        <v>24</v>
      </c>
      <c r="I112" s="261">
        <v>4</v>
      </c>
      <c r="J112" s="295"/>
      <c r="K112" s="295">
        <f t="shared" ref="K112:K113" si="6">+I112*J112</f>
        <v>0</v>
      </c>
      <c r="L112" s="23"/>
    </row>
    <row r="113" spans="3:12" ht="15.75" customHeight="1" thickBot="1" x14ac:dyDescent="0.3">
      <c r="C113" s="108" t="s">
        <v>564</v>
      </c>
      <c r="D113" s="110"/>
      <c r="E113" s="108" t="s">
        <v>565</v>
      </c>
      <c r="F113" s="109"/>
      <c r="G113" s="110"/>
      <c r="H113" s="24" t="s">
        <v>11</v>
      </c>
      <c r="I113" s="261">
        <v>1</v>
      </c>
      <c r="J113" s="295"/>
      <c r="K113" s="295">
        <f t="shared" si="6"/>
        <v>0</v>
      </c>
      <c r="L113" s="23"/>
    </row>
    <row r="114" spans="3:12" ht="16.5" customHeight="1" thickBot="1" x14ac:dyDescent="0.3">
      <c r="C114" s="120"/>
      <c r="D114" s="120"/>
      <c r="E114" s="339" t="s">
        <v>1269</v>
      </c>
      <c r="F114" s="340"/>
      <c r="G114" s="340"/>
      <c r="H114" s="340"/>
      <c r="I114" s="341"/>
      <c r="J114" s="342"/>
      <c r="K114" s="337">
        <f>SUBTOTAL(9,K75:K113)</f>
        <v>0</v>
      </c>
      <c r="L114" s="23"/>
    </row>
    <row r="115" spans="3:12" ht="16.5" customHeight="1" thickBot="1" x14ac:dyDescent="0.3">
      <c r="E115" s="339" t="s">
        <v>1273</v>
      </c>
      <c r="F115" s="340"/>
      <c r="G115" s="340"/>
      <c r="H115" s="340"/>
      <c r="I115" s="341"/>
      <c r="J115" s="342"/>
      <c r="K115" s="337">
        <f>K114</f>
        <v>0</v>
      </c>
    </row>
    <row r="116" spans="3:12" ht="16.5" thickBot="1" x14ac:dyDescent="0.3">
      <c r="E116" s="322"/>
      <c r="F116" s="322"/>
      <c r="G116" s="323"/>
      <c r="H116" s="324"/>
      <c r="J116" s="338"/>
      <c r="K116" s="325"/>
    </row>
    <row r="117" spans="3:12" ht="16.5" customHeight="1" x14ac:dyDescent="0.25">
      <c r="E117" s="343" t="s">
        <v>1274</v>
      </c>
      <c r="F117" s="344"/>
      <c r="G117" s="344"/>
      <c r="H117" s="344"/>
      <c r="I117" s="344"/>
      <c r="J117" s="344"/>
      <c r="K117" s="352">
        <f>K115+K71</f>
        <v>0</v>
      </c>
    </row>
    <row r="118" spans="3:12" ht="15.75" x14ac:dyDescent="0.25">
      <c r="E118" s="345" t="s">
        <v>1275</v>
      </c>
      <c r="F118" s="316"/>
      <c r="G118" s="316"/>
      <c r="H118" s="316"/>
      <c r="I118" s="316"/>
      <c r="J118" s="316"/>
      <c r="K118" s="353">
        <f>0.18*K117</f>
        <v>0</v>
      </c>
    </row>
    <row r="119" spans="3:12" ht="15.75" customHeight="1" x14ac:dyDescent="0.25">
      <c r="E119" s="345" t="s">
        <v>1276</v>
      </c>
      <c r="F119" s="316"/>
      <c r="G119" s="316"/>
      <c r="H119" s="316"/>
      <c r="I119" s="316"/>
      <c r="J119" s="316"/>
      <c r="K119" s="353">
        <f>SUM(K117:K118)</f>
        <v>0</v>
      </c>
    </row>
    <row r="120" spans="3:12" ht="15.75" thickBot="1" x14ac:dyDescent="0.3">
      <c r="E120" s="354"/>
      <c r="F120" s="355"/>
      <c r="G120" s="355"/>
      <c r="H120" s="356"/>
      <c r="I120" s="348"/>
      <c r="J120" s="357"/>
      <c r="K120" s="358"/>
    </row>
  </sheetData>
  <mergeCells count="223">
    <mergeCell ref="E117:J117"/>
    <mergeCell ref="E118:J118"/>
    <mergeCell ref="E119:J119"/>
    <mergeCell ref="E114:H114"/>
    <mergeCell ref="E115:H115"/>
    <mergeCell ref="E69:J69"/>
    <mergeCell ref="E70:J70"/>
    <mergeCell ref="E71:J71"/>
    <mergeCell ref="C113:D113"/>
    <mergeCell ref="E113:G113"/>
    <mergeCell ref="C114:D114"/>
    <mergeCell ref="C110:D110"/>
    <mergeCell ref="E110:G110"/>
    <mergeCell ref="C111:D111"/>
    <mergeCell ref="E111:G111"/>
    <mergeCell ref="C112:D112"/>
    <mergeCell ref="E112:G112"/>
    <mergeCell ref="C107:D107"/>
    <mergeCell ref="E107:G107"/>
    <mergeCell ref="C108:D108"/>
    <mergeCell ref="E108:G108"/>
    <mergeCell ref="C109:D109"/>
    <mergeCell ref="E109:G109"/>
    <mergeCell ref="C104:D104"/>
    <mergeCell ref="E104:G104"/>
    <mergeCell ref="C105:D105"/>
    <mergeCell ref="E105:G105"/>
    <mergeCell ref="C106:D106"/>
    <mergeCell ref="E106:G106"/>
    <mergeCell ref="C101:D101"/>
    <mergeCell ref="E101:G101"/>
    <mergeCell ref="C102:D102"/>
    <mergeCell ref="E102:G102"/>
    <mergeCell ref="C103:D103"/>
    <mergeCell ref="E103:G103"/>
    <mergeCell ref="C98:D98"/>
    <mergeCell ref="E98:G98"/>
    <mergeCell ref="C99:D99"/>
    <mergeCell ref="E99:G99"/>
    <mergeCell ref="C100:D100"/>
    <mergeCell ref="E100:G100"/>
    <mergeCell ref="C95:D95"/>
    <mergeCell ref="E95:G95"/>
    <mergeCell ref="C96:D96"/>
    <mergeCell ref="E96:G96"/>
    <mergeCell ref="C97:D97"/>
    <mergeCell ref="E97:G97"/>
    <mergeCell ref="C92:D92"/>
    <mergeCell ref="E92:G92"/>
    <mergeCell ref="C93:D93"/>
    <mergeCell ref="E93:G93"/>
    <mergeCell ref="C94:D94"/>
    <mergeCell ref="E94:G94"/>
    <mergeCell ref="C89:D89"/>
    <mergeCell ref="E89:G89"/>
    <mergeCell ref="C90:D90"/>
    <mergeCell ref="E90:G90"/>
    <mergeCell ref="C91:D91"/>
    <mergeCell ref="E91:G91"/>
    <mergeCell ref="C86:D86"/>
    <mergeCell ref="E86:G86"/>
    <mergeCell ref="C87:D87"/>
    <mergeCell ref="E87:G87"/>
    <mergeCell ref="C88:D88"/>
    <mergeCell ref="E88:G88"/>
    <mergeCell ref="C83:D83"/>
    <mergeCell ref="E83:G83"/>
    <mergeCell ref="C84:D84"/>
    <mergeCell ref="E84:G84"/>
    <mergeCell ref="C85:D85"/>
    <mergeCell ref="E85:G85"/>
    <mergeCell ref="C80:D80"/>
    <mergeCell ref="E80:G80"/>
    <mergeCell ref="C81:D81"/>
    <mergeCell ref="E81:G81"/>
    <mergeCell ref="C82:D82"/>
    <mergeCell ref="E82:G82"/>
    <mergeCell ref="C77:D77"/>
    <mergeCell ref="E77:G77"/>
    <mergeCell ref="C78:D78"/>
    <mergeCell ref="E78:G78"/>
    <mergeCell ref="C79:D79"/>
    <mergeCell ref="E79:G79"/>
    <mergeCell ref="C74:D74"/>
    <mergeCell ref="E74:G74"/>
    <mergeCell ref="C75:D75"/>
    <mergeCell ref="E75:G75"/>
    <mergeCell ref="C76:D76"/>
    <mergeCell ref="E76:G76"/>
    <mergeCell ref="C67:D67"/>
    <mergeCell ref="E67:G67"/>
    <mergeCell ref="D72:E72"/>
    <mergeCell ref="G72:K72"/>
    <mergeCell ref="C73:D73"/>
    <mergeCell ref="E73:G73"/>
    <mergeCell ref="E68:J68"/>
    <mergeCell ref="C64:D64"/>
    <mergeCell ref="E64:G64"/>
    <mergeCell ref="C65:D65"/>
    <mergeCell ref="E65:G65"/>
    <mergeCell ref="C66:D66"/>
    <mergeCell ref="E66:G66"/>
    <mergeCell ref="C61:D61"/>
    <mergeCell ref="E61:G61"/>
    <mergeCell ref="C62:D62"/>
    <mergeCell ref="E62:G62"/>
    <mergeCell ref="C63:D63"/>
    <mergeCell ref="E63:G63"/>
    <mergeCell ref="C58:D58"/>
    <mergeCell ref="E58:G58"/>
    <mergeCell ref="C59:D59"/>
    <mergeCell ref="E59:G59"/>
    <mergeCell ref="C60:D60"/>
    <mergeCell ref="E60:G60"/>
    <mergeCell ref="C55:D55"/>
    <mergeCell ref="E55:G55"/>
    <mergeCell ref="C56:D56"/>
    <mergeCell ref="E56:G56"/>
    <mergeCell ref="C57:D57"/>
    <mergeCell ref="E57:G57"/>
    <mergeCell ref="C52:D52"/>
    <mergeCell ref="E52:G52"/>
    <mergeCell ref="C53:D53"/>
    <mergeCell ref="E53:G53"/>
    <mergeCell ref="C54:D54"/>
    <mergeCell ref="E54:G54"/>
    <mergeCell ref="C49:D49"/>
    <mergeCell ref="E49:G49"/>
    <mergeCell ref="C50:D50"/>
    <mergeCell ref="E50:G50"/>
    <mergeCell ref="C51:D51"/>
    <mergeCell ref="E51:G51"/>
    <mergeCell ref="C46:D46"/>
    <mergeCell ref="E46:G46"/>
    <mergeCell ref="C47:D47"/>
    <mergeCell ref="E47:G47"/>
    <mergeCell ref="C48:D48"/>
    <mergeCell ref="E48:G48"/>
    <mergeCell ref="C43:D43"/>
    <mergeCell ref="E43:G43"/>
    <mergeCell ref="C44:D44"/>
    <mergeCell ref="E44:G44"/>
    <mergeCell ref="C45:D45"/>
    <mergeCell ref="E45:G45"/>
    <mergeCell ref="C40:D40"/>
    <mergeCell ref="E40:G40"/>
    <mergeCell ref="C41:D41"/>
    <mergeCell ref="E41:G41"/>
    <mergeCell ref="C42:D42"/>
    <mergeCell ref="E42:G42"/>
    <mergeCell ref="C37:D37"/>
    <mergeCell ref="E37:G37"/>
    <mergeCell ref="C38:D38"/>
    <mergeCell ref="E38:G38"/>
    <mergeCell ref="C39:D39"/>
    <mergeCell ref="E39:G39"/>
    <mergeCell ref="C34:D34"/>
    <mergeCell ref="E34:G34"/>
    <mergeCell ref="C35:D35"/>
    <mergeCell ref="E35:G35"/>
    <mergeCell ref="C36:D36"/>
    <mergeCell ref="E36:G36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C19:D19"/>
    <mergeCell ref="E19:G19"/>
    <mergeCell ref="C20:D20"/>
    <mergeCell ref="E20:G20"/>
    <mergeCell ref="C21:D21"/>
    <mergeCell ref="E21:G21"/>
    <mergeCell ref="C16:D16"/>
    <mergeCell ref="E16:G16"/>
    <mergeCell ref="C17:D17"/>
    <mergeCell ref="E17:G17"/>
    <mergeCell ref="C18:D18"/>
    <mergeCell ref="E18:G18"/>
    <mergeCell ref="C13:D13"/>
    <mergeCell ref="E13:G13"/>
    <mergeCell ref="C14:D14"/>
    <mergeCell ref="E14:G14"/>
    <mergeCell ref="C15:D15"/>
    <mergeCell ref="E15:G15"/>
    <mergeCell ref="C10:D10"/>
    <mergeCell ref="E10:G10"/>
    <mergeCell ref="C11:D11"/>
    <mergeCell ref="E11:G11"/>
    <mergeCell ref="C12:D12"/>
    <mergeCell ref="E12:G12"/>
    <mergeCell ref="C7:D7"/>
    <mergeCell ref="E7:G7"/>
    <mergeCell ref="C8:D8"/>
    <mergeCell ref="E8:G8"/>
    <mergeCell ref="C9:D9"/>
    <mergeCell ref="E9:G9"/>
    <mergeCell ref="C3:K3"/>
    <mergeCell ref="C4:D6"/>
    <mergeCell ref="E4:G6"/>
    <mergeCell ref="H4:H6"/>
    <mergeCell ref="I4:I6"/>
    <mergeCell ref="J4:J6"/>
    <mergeCell ref="K4:K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70"/>
  <sheetViews>
    <sheetView showGridLines="0" workbookViewId="0">
      <selection activeCell="J23" sqref="J23"/>
    </sheetView>
  </sheetViews>
  <sheetFormatPr baseColWidth="10" defaultRowHeight="15" x14ac:dyDescent="0.25"/>
  <cols>
    <col min="3" max="3" width="7" bestFit="1" customWidth="1"/>
    <col min="4" max="4" width="46.28515625" bestFit="1" customWidth="1"/>
    <col min="5" max="5" width="5.5703125" style="21" customWidth="1"/>
    <col min="6" max="6" width="8.28515625" style="251" customWidth="1"/>
    <col min="7" max="7" width="9.42578125" style="242" customWidth="1"/>
    <col min="8" max="8" width="19.7109375" style="242" customWidth="1"/>
  </cols>
  <sheetData>
    <row r="3" spans="3:9" ht="15.75" thickBot="1" x14ac:dyDescent="0.3"/>
    <row r="4" spans="3:9" ht="15.75" thickBot="1" x14ac:dyDescent="0.3">
      <c r="C4" s="32" t="s">
        <v>612</v>
      </c>
      <c r="D4" s="33"/>
      <c r="E4" s="33"/>
      <c r="F4" s="33"/>
      <c r="G4" s="33"/>
      <c r="H4" s="34"/>
      <c r="I4" s="23"/>
    </row>
    <row r="5" spans="3:9" x14ac:dyDescent="0.25">
      <c r="C5" s="35" t="s">
        <v>1</v>
      </c>
      <c r="D5" s="36" t="s">
        <v>2</v>
      </c>
      <c r="E5" s="36" t="s">
        <v>3</v>
      </c>
      <c r="F5" s="144" t="s">
        <v>4</v>
      </c>
      <c r="G5" s="153" t="s">
        <v>170</v>
      </c>
      <c r="H5" s="153" t="s">
        <v>171</v>
      </c>
      <c r="I5" s="23"/>
    </row>
    <row r="6" spans="3:9" x14ac:dyDescent="0.25">
      <c r="C6" s="37"/>
      <c r="D6" s="38"/>
      <c r="E6" s="38"/>
      <c r="F6" s="145"/>
      <c r="G6" s="154"/>
      <c r="H6" s="154"/>
      <c r="I6" s="23"/>
    </row>
    <row r="7" spans="3:9" ht="15.75" thickBot="1" x14ac:dyDescent="0.3">
      <c r="C7" s="39"/>
      <c r="D7" s="40"/>
      <c r="E7" s="40"/>
      <c r="F7" s="146"/>
      <c r="G7" s="155"/>
      <c r="H7" s="155"/>
      <c r="I7" s="23"/>
    </row>
    <row r="8" spans="3:9" ht="15.75" thickBot="1" x14ac:dyDescent="0.3">
      <c r="C8" s="52"/>
      <c r="D8" s="53" t="s">
        <v>44</v>
      </c>
      <c r="E8" s="53"/>
      <c r="F8" s="269"/>
      <c r="G8" s="270"/>
      <c r="H8" s="271"/>
      <c r="I8" s="23"/>
    </row>
    <row r="9" spans="3:9" ht="15.75" thickBot="1" x14ac:dyDescent="0.3">
      <c r="C9" s="31" t="s">
        <v>7</v>
      </c>
      <c r="D9" s="55" t="s">
        <v>44</v>
      </c>
      <c r="E9" s="56"/>
      <c r="F9" s="272"/>
      <c r="G9" s="273"/>
      <c r="H9" s="274">
        <f>SUBTOTAL(9,H10:H21)</f>
        <v>0</v>
      </c>
      <c r="I9" s="23"/>
    </row>
    <row r="10" spans="3:9" ht="15.75" thickBot="1" x14ac:dyDescent="0.3">
      <c r="C10" s="57" t="s">
        <v>173</v>
      </c>
      <c r="D10" s="30" t="s">
        <v>46</v>
      </c>
      <c r="E10" s="26" t="s">
        <v>40</v>
      </c>
      <c r="F10" s="260">
        <v>97.22</v>
      </c>
      <c r="G10" s="264"/>
      <c r="H10" s="264">
        <f>F10*G10</f>
        <v>0</v>
      </c>
      <c r="I10" s="23"/>
    </row>
    <row r="11" spans="3:9" ht="15.75" thickBot="1" x14ac:dyDescent="0.3">
      <c r="C11" s="57" t="s">
        <v>174</v>
      </c>
      <c r="D11" s="30" t="s">
        <v>175</v>
      </c>
      <c r="E11" s="26" t="s">
        <v>52</v>
      </c>
      <c r="F11" s="260">
        <v>86.9</v>
      </c>
      <c r="G11" s="264"/>
      <c r="H11" s="264">
        <f t="shared" ref="H11:H21" si="0">F11*G11</f>
        <v>0</v>
      </c>
      <c r="I11" s="23"/>
    </row>
    <row r="12" spans="3:9" ht="15.75" thickBot="1" x14ac:dyDescent="0.3">
      <c r="C12" s="57" t="s">
        <v>176</v>
      </c>
      <c r="D12" s="30" t="s">
        <v>613</v>
      </c>
      <c r="E12" s="26" t="s">
        <v>40</v>
      </c>
      <c r="F12" s="260">
        <v>4.34</v>
      </c>
      <c r="G12" s="264"/>
      <c r="H12" s="264">
        <f t="shared" si="0"/>
        <v>0</v>
      </c>
      <c r="I12" s="23"/>
    </row>
    <row r="13" spans="3:9" ht="23.25" thickBot="1" x14ac:dyDescent="0.3">
      <c r="C13" s="57" t="s">
        <v>177</v>
      </c>
      <c r="D13" s="30" t="s">
        <v>614</v>
      </c>
      <c r="E13" s="26" t="s">
        <v>52</v>
      </c>
      <c r="F13" s="260">
        <v>517.24</v>
      </c>
      <c r="G13" s="264"/>
      <c r="H13" s="264">
        <f t="shared" si="0"/>
        <v>0</v>
      </c>
      <c r="I13" s="23"/>
    </row>
    <row r="14" spans="3:9" ht="15.75" thickBot="1" x14ac:dyDescent="0.3">
      <c r="C14" s="57" t="s">
        <v>178</v>
      </c>
      <c r="D14" s="30" t="s">
        <v>58</v>
      </c>
      <c r="E14" s="26" t="s">
        <v>40</v>
      </c>
      <c r="F14" s="260">
        <v>43.41</v>
      </c>
      <c r="G14" s="264"/>
      <c r="H14" s="264">
        <f t="shared" si="0"/>
        <v>0</v>
      </c>
      <c r="I14" s="23"/>
    </row>
    <row r="15" spans="3:9" ht="15.75" thickBot="1" x14ac:dyDescent="0.3">
      <c r="C15" s="57" t="s">
        <v>179</v>
      </c>
      <c r="D15" s="30" t="s">
        <v>60</v>
      </c>
      <c r="E15" s="26" t="s">
        <v>61</v>
      </c>
      <c r="F15" s="260">
        <v>2177.56</v>
      </c>
      <c r="G15" s="264"/>
      <c r="H15" s="264">
        <f t="shared" si="0"/>
        <v>0</v>
      </c>
      <c r="I15" s="23"/>
    </row>
    <row r="16" spans="3:9" ht="15.75" thickBot="1" x14ac:dyDescent="0.3">
      <c r="C16" s="57" t="s">
        <v>180</v>
      </c>
      <c r="D16" s="30" t="s">
        <v>63</v>
      </c>
      <c r="E16" s="26" t="s">
        <v>52</v>
      </c>
      <c r="F16" s="260">
        <v>133.12</v>
      </c>
      <c r="G16" s="264"/>
      <c r="H16" s="264">
        <f t="shared" si="0"/>
        <v>0</v>
      </c>
      <c r="I16" s="23"/>
    </row>
    <row r="17" spans="3:9" ht="15.75" thickBot="1" x14ac:dyDescent="0.3">
      <c r="C17" s="57" t="s">
        <v>181</v>
      </c>
      <c r="D17" s="30" t="s">
        <v>65</v>
      </c>
      <c r="E17" s="26" t="s">
        <v>40</v>
      </c>
      <c r="F17" s="260">
        <v>116.66</v>
      </c>
      <c r="G17" s="264"/>
      <c r="H17" s="264">
        <f t="shared" si="0"/>
        <v>0</v>
      </c>
      <c r="I17" s="23"/>
    </row>
    <row r="18" spans="3:9" ht="15.75" thickBot="1" x14ac:dyDescent="0.3">
      <c r="C18" s="57" t="s">
        <v>182</v>
      </c>
      <c r="D18" s="30" t="s">
        <v>615</v>
      </c>
      <c r="E18" s="26" t="s">
        <v>52</v>
      </c>
      <c r="F18" s="260">
        <v>157.96</v>
      </c>
      <c r="G18" s="264"/>
      <c r="H18" s="264">
        <f t="shared" si="0"/>
        <v>0</v>
      </c>
      <c r="I18" s="23"/>
    </row>
    <row r="19" spans="3:9" ht="15.75" thickBot="1" x14ac:dyDescent="0.3">
      <c r="C19" s="57" t="s">
        <v>443</v>
      </c>
      <c r="D19" s="30" t="s">
        <v>616</v>
      </c>
      <c r="E19" s="26" t="s">
        <v>40</v>
      </c>
      <c r="F19" s="260">
        <v>29.76</v>
      </c>
      <c r="G19" s="264"/>
      <c r="H19" s="264">
        <f t="shared" si="0"/>
        <v>0</v>
      </c>
      <c r="I19" s="23"/>
    </row>
    <row r="20" spans="3:9" ht="15.75" thickBot="1" x14ac:dyDescent="0.3">
      <c r="C20" s="57" t="s">
        <v>617</v>
      </c>
      <c r="D20" s="30" t="s">
        <v>618</v>
      </c>
      <c r="E20" s="26" t="s">
        <v>40</v>
      </c>
      <c r="F20" s="260">
        <v>29.76</v>
      </c>
      <c r="G20" s="264"/>
      <c r="H20" s="264">
        <f t="shared" si="0"/>
        <v>0</v>
      </c>
      <c r="I20" s="23"/>
    </row>
    <row r="21" spans="3:9" ht="15.75" thickBot="1" x14ac:dyDescent="0.3">
      <c r="C21" s="57" t="s">
        <v>619</v>
      </c>
      <c r="D21" s="30" t="s">
        <v>620</v>
      </c>
      <c r="E21" s="26" t="s">
        <v>52</v>
      </c>
      <c r="F21" s="260">
        <v>33.020000000000003</v>
      </c>
      <c r="G21" s="264"/>
      <c r="H21" s="264">
        <f t="shared" si="0"/>
        <v>0</v>
      </c>
      <c r="I21" s="23"/>
    </row>
    <row r="22" spans="3:9" ht="15.75" thickBot="1" x14ac:dyDescent="0.3">
      <c r="C22" s="52"/>
      <c r="D22" s="53" t="s">
        <v>621</v>
      </c>
      <c r="E22" s="53"/>
      <c r="F22" s="269"/>
      <c r="G22" s="270"/>
      <c r="H22" s="271"/>
      <c r="I22" s="23"/>
    </row>
    <row r="23" spans="3:9" ht="15.75" thickBot="1" x14ac:dyDescent="0.3">
      <c r="C23" s="31" t="s">
        <v>43</v>
      </c>
      <c r="D23" s="55" t="s">
        <v>621</v>
      </c>
      <c r="E23" s="56"/>
      <c r="F23" s="272"/>
      <c r="G23" s="273"/>
      <c r="H23" s="274">
        <f>SUBTOTAL(9,H24:H31)</f>
        <v>0</v>
      </c>
      <c r="I23" s="23"/>
    </row>
    <row r="24" spans="3:9" ht="15.75" thickBot="1" x14ac:dyDescent="0.3">
      <c r="C24" s="31" t="s">
        <v>183</v>
      </c>
      <c r="D24" s="55" t="s">
        <v>261</v>
      </c>
      <c r="E24" s="56"/>
      <c r="F24" s="272"/>
      <c r="G24" s="273"/>
      <c r="H24" s="274"/>
      <c r="I24" s="23"/>
    </row>
    <row r="25" spans="3:9" ht="15.75" thickBot="1" x14ac:dyDescent="0.3">
      <c r="C25" s="57" t="s">
        <v>185</v>
      </c>
      <c r="D25" s="30" t="s">
        <v>622</v>
      </c>
      <c r="E25" s="26" t="s">
        <v>11</v>
      </c>
      <c r="F25" s="260">
        <v>1</v>
      </c>
      <c r="G25" s="264"/>
      <c r="H25" s="264">
        <f>F25*G25</f>
        <v>0</v>
      </c>
      <c r="I25" s="23"/>
    </row>
    <row r="26" spans="3:9" ht="15.75" thickBot="1" x14ac:dyDescent="0.3">
      <c r="C26" s="31" t="s">
        <v>623</v>
      </c>
      <c r="D26" s="55" t="s">
        <v>624</v>
      </c>
      <c r="E26" s="56"/>
      <c r="F26" s="272"/>
      <c r="G26" s="273"/>
      <c r="H26" s="274"/>
      <c r="I26" s="23"/>
    </row>
    <row r="27" spans="3:9" ht="23.25" thickBot="1" x14ac:dyDescent="0.3">
      <c r="C27" s="57" t="s">
        <v>625</v>
      </c>
      <c r="D27" s="30" t="s">
        <v>626</v>
      </c>
      <c r="E27" s="26" t="s">
        <v>11</v>
      </c>
      <c r="F27" s="260">
        <v>1</v>
      </c>
      <c r="G27" s="264"/>
      <c r="H27" s="264">
        <f>F27*G27</f>
        <v>0</v>
      </c>
      <c r="I27" s="23"/>
    </row>
    <row r="28" spans="3:9" ht="15.75" thickBot="1" x14ac:dyDescent="0.3">
      <c r="C28" s="57" t="s">
        <v>627</v>
      </c>
      <c r="D28" s="30" t="s">
        <v>628</v>
      </c>
      <c r="E28" s="26" t="s">
        <v>11</v>
      </c>
      <c r="F28" s="260">
        <v>1</v>
      </c>
      <c r="G28" s="264"/>
      <c r="H28" s="264">
        <f>F28*G28</f>
        <v>0</v>
      </c>
      <c r="I28" s="23"/>
    </row>
    <row r="29" spans="3:9" ht="15.75" thickBot="1" x14ac:dyDescent="0.3">
      <c r="C29" s="31" t="s">
        <v>629</v>
      </c>
      <c r="D29" s="55" t="s">
        <v>630</v>
      </c>
      <c r="E29" s="56"/>
      <c r="F29" s="272"/>
      <c r="G29" s="273"/>
      <c r="H29" s="274"/>
      <c r="I29" s="23"/>
    </row>
    <row r="30" spans="3:9" ht="15.75" thickBot="1" x14ac:dyDescent="0.3">
      <c r="C30" s="57" t="s">
        <v>631</v>
      </c>
      <c r="D30" s="30" t="s">
        <v>632</v>
      </c>
      <c r="E30" s="26" t="s">
        <v>11</v>
      </c>
      <c r="F30" s="260">
        <v>1</v>
      </c>
      <c r="G30" s="264"/>
      <c r="H30" s="264">
        <f>F30*G30</f>
        <v>0</v>
      </c>
      <c r="I30" s="23"/>
    </row>
    <row r="31" spans="3:9" ht="15.75" thickBot="1" x14ac:dyDescent="0.3">
      <c r="C31" s="57" t="s">
        <v>633</v>
      </c>
      <c r="D31" s="30" t="s">
        <v>634</v>
      </c>
      <c r="E31" s="26" t="s">
        <v>11</v>
      </c>
      <c r="F31" s="260">
        <v>1</v>
      </c>
      <c r="G31" s="264"/>
      <c r="H31" s="264">
        <f>F31*G31</f>
        <v>0</v>
      </c>
      <c r="I31" s="23"/>
    </row>
    <row r="32" spans="3:9" ht="15.75" thickBot="1" x14ac:dyDescent="0.3">
      <c r="C32" s="72"/>
      <c r="D32" s="53" t="s">
        <v>635</v>
      </c>
      <c r="E32" s="53"/>
      <c r="F32" s="269"/>
      <c r="G32" s="270"/>
      <c r="H32" s="271"/>
      <c r="I32" s="23"/>
    </row>
    <row r="33" spans="3:11" ht="15.75" thickBot="1" x14ac:dyDescent="0.3">
      <c r="C33" s="31" t="s">
        <v>71</v>
      </c>
      <c r="D33" s="55" t="s">
        <v>636</v>
      </c>
      <c r="E33" s="56"/>
      <c r="F33" s="272"/>
      <c r="G33" s="273"/>
      <c r="H33" s="274">
        <f>SUBTOTAL(9,H34)</f>
        <v>0</v>
      </c>
      <c r="I33" s="23"/>
    </row>
    <row r="34" spans="3:11" ht="15.75" thickBot="1" x14ac:dyDescent="0.3">
      <c r="C34" s="57" t="s">
        <v>260</v>
      </c>
      <c r="D34" s="30" t="s">
        <v>637</v>
      </c>
      <c r="E34" s="26" t="s">
        <v>11</v>
      </c>
      <c r="F34" s="260">
        <v>1</v>
      </c>
      <c r="G34" s="264"/>
      <c r="H34" s="264">
        <f>F34*G34</f>
        <v>0</v>
      </c>
      <c r="I34" s="23"/>
    </row>
    <row r="35" spans="3:11" ht="15.75" thickBot="1" x14ac:dyDescent="0.3">
      <c r="C35" s="52"/>
      <c r="D35" s="53" t="s">
        <v>638</v>
      </c>
      <c r="E35" s="53"/>
      <c r="F35" s="269"/>
      <c r="G35" s="270"/>
      <c r="H35" s="271"/>
      <c r="I35" s="23"/>
    </row>
    <row r="36" spans="3:11" ht="15.75" thickBot="1" x14ac:dyDescent="0.3">
      <c r="C36" s="31" t="s">
        <v>107</v>
      </c>
      <c r="D36" s="55" t="s">
        <v>639</v>
      </c>
      <c r="E36" s="56"/>
      <c r="F36" s="272"/>
      <c r="G36" s="273"/>
      <c r="H36" s="274">
        <f>SUBTOTAL(9,H37)</f>
        <v>0</v>
      </c>
      <c r="I36" s="23"/>
    </row>
    <row r="37" spans="3:11" ht="15.75" thickBot="1" x14ac:dyDescent="0.3">
      <c r="C37" s="57" t="s">
        <v>305</v>
      </c>
      <c r="D37" s="30" t="s">
        <v>638</v>
      </c>
      <c r="E37" s="26" t="s">
        <v>11</v>
      </c>
      <c r="F37" s="260">
        <v>1</v>
      </c>
      <c r="G37" s="264"/>
      <c r="H37" s="264">
        <f>F37*G37</f>
        <v>0</v>
      </c>
      <c r="I37" s="23"/>
      <c r="J37" s="23"/>
      <c r="K37" s="23"/>
    </row>
    <row r="38" spans="3:11" ht="15.75" thickBot="1" x14ac:dyDescent="0.3">
      <c r="C38" s="52"/>
      <c r="D38" s="53" t="s">
        <v>310</v>
      </c>
      <c r="E38" s="53"/>
      <c r="F38" s="269"/>
      <c r="G38" s="270"/>
      <c r="H38" s="271"/>
      <c r="I38" s="23"/>
      <c r="J38" s="23"/>
      <c r="K38" s="23"/>
    </row>
    <row r="39" spans="3:11" ht="15.75" thickBot="1" x14ac:dyDescent="0.3">
      <c r="C39" s="58" t="s">
        <v>116</v>
      </c>
      <c r="D39" s="55" t="s">
        <v>640</v>
      </c>
      <c r="E39" s="56"/>
      <c r="F39" s="272"/>
      <c r="G39" s="273"/>
      <c r="H39" s="274">
        <f>SUBTOTAL(9,H40)</f>
        <v>0</v>
      </c>
      <c r="I39" s="23"/>
      <c r="J39" s="23"/>
      <c r="K39" s="23"/>
    </row>
    <row r="40" spans="3:11" ht="23.25" thickBot="1" x14ac:dyDescent="0.3">
      <c r="C40" s="60" t="s">
        <v>309</v>
      </c>
      <c r="D40" s="49" t="s">
        <v>641</v>
      </c>
      <c r="E40" s="50" t="s">
        <v>11</v>
      </c>
      <c r="F40" s="287">
        <v>1</v>
      </c>
      <c r="G40" s="265"/>
      <c r="H40" s="265">
        <f>F40*G40</f>
        <v>0</v>
      </c>
      <c r="I40" s="23"/>
      <c r="J40" s="23"/>
      <c r="K40" s="23"/>
    </row>
    <row r="41" spans="3:11" ht="15.75" x14ac:dyDescent="0.25">
      <c r="C41" s="84"/>
      <c r="D41" s="365" t="s">
        <v>1269</v>
      </c>
      <c r="E41" s="366"/>
      <c r="F41" s="366"/>
      <c r="G41" s="367"/>
      <c r="H41" s="349">
        <f>+SUBTOTAL(9,H9:H40)</f>
        <v>0</v>
      </c>
      <c r="I41" s="23"/>
      <c r="J41" s="23"/>
      <c r="K41" s="23"/>
    </row>
    <row r="42" spans="3:11" ht="15.75" x14ac:dyDescent="0.25">
      <c r="C42" s="84"/>
      <c r="D42" s="362" t="s">
        <v>1270</v>
      </c>
      <c r="E42" s="363"/>
      <c r="F42" s="363"/>
      <c r="G42" s="364"/>
      <c r="H42" s="350">
        <f>H41*0.1</f>
        <v>0</v>
      </c>
      <c r="I42" s="23"/>
      <c r="J42" s="23"/>
      <c r="K42" s="23"/>
    </row>
    <row r="43" spans="3:11" ht="15.75" x14ac:dyDescent="0.25">
      <c r="C43" s="84"/>
      <c r="D43" s="362" t="s">
        <v>1271</v>
      </c>
      <c r="E43" s="363"/>
      <c r="F43" s="363"/>
      <c r="G43" s="364"/>
      <c r="H43" s="350">
        <f>H41*0.05</f>
        <v>0</v>
      </c>
      <c r="I43" s="23"/>
      <c r="J43" s="23"/>
      <c r="K43" s="23"/>
    </row>
    <row r="44" spans="3:11" ht="16.5" thickBot="1" x14ac:dyDescent="0.3">
      <c r="C44" s="84"/>
      <c r="D44" s="359" t="s">
        <v>1272</v>
      </c>
      <c r="E44" s="360"/>
      <c r="F44" s="360"/>
      <c r="G44" s="361"/>
      <c r="H44" s="351">
        <f>SUM(H41:H43)</f>
        <v>0</v>
      </c>
      <c r="I44" s="23"/>
      <c r="J44" s="23"/>
      <c r="K44" s="23"/>
    </row>
    <row r="45" spans="3:11" x14ac:dyDescent="0.25">
      <c r="C45" s="84"/>
      <c r="D45" s="338"/>
      <c r="E45" s="338"/>
      <c r="F45" s="338"/>
      <c r="G45" s="338"/>
      <c r="H45" s="338"/>
      <c r="I45" s="23"/>
      <c r="J45" s="23"/>
      <c r="K45" s="23"/>
    </row>
    <row r="46" spans="3:11" ht="15.75" thickBot="1" x14ac:dyDescent="0.3">
      <c r="C46" s="23"/>
      <c r="D46" s="23"/>
      <c r="E46" s="125"/>
      <c r="F46" s="288"/>
      <c r="G46" s="289"/>
      <c r="H46" s="289"/>
      <c r="I46" s="23"/>
    </row>
    <row r="47" spans="3:11" ht="15.75" thickBot="1" x14ac:dyDescent="0.3">
      <c r="C47" s="79"/>
      <c r="D47" s="80" t="s">
        <v>642</v>
      </c>
      <c r="E47" s="80"/>
      <c r="F47" s="290"/>
      <c r="G47" s="291"/>
      <c r="H47" s="292"/>
      <c r="I47" s="23"/>
    </row>
    <row r="48" spans="3:11" ht="15.75" thickBot="1" x14ac:dyDescent="0.3">
      <c r="C48" s="31" t="s">
        <v>312</v>
      </c>
      <c r="D48" s="55" t="s">
        <v>643</v>
      </c>
      <c r="E48" s="56"/>
      <c r="F48" s="272"/>
      <c r="G48" s="273"/>
      <c r="H48" s="274">
        <f>SUBTOTAL(9,H49:H60)</f>
        <v>0</v>
      </c>
      <c r="I48" s="23"/>
    </row>
    <row r="49" spans="3:10" ht="23.25" thickBot="1" x14ac:dyDescent="0.3">
      <c r="C49" s="64" t="s">
        <v>509</v>
      </c>
      <c r="D49" s="30" t="s">
        <v>644</v>
      </c>
      <c r="E49" s="26" t="s">
        <v>24</v>
      </c>
      <c r="F49" s="261">
        <v>1</v>
      </c>
      <c r="G49" s="264"/>
      <c r="H49" s="264">
        <f>F49*G49</f>
        <v>0</v>
      </c>
      <c r="I49" s="23"/>
    </row>
    <row r="50" spans="3:10" ht="23.25" thickBot="1" x14ac:dyDescent="0.3">
      <c r="C50" s="64" t="s">
        <v>645</v>
      </c>
      <c r="D50" s="30" t="s">
        <v>646</v>
      </c>
      <c r="E50" s="26" t="s">
        <v>11</v>
      </c>
      <c r="F50" s="261">
        <v>1</v>
      </c>
      <c r="G50" s="264"/>
      <c r="H50" s="264">
        <f t="shared" ref="H50:H60" si="1">F50*G50</f>
        <v>0</v>
      </c>
      <c r="I50" s="23"/>
    </row>
    <row r="51" spans="3:10" ht="23.25" thickBot="1" x14ac:dyDescent="0.3">
      <c r="C51" s="64" t="s">
        <v>647</v>
      </c>
      <c r="D51" s="30" t="s">
        <v>648</v>
      </c>
      <c r="E51" s="26" t="s">
        <v>24</v>
      </c>
      <c r="F51" s="261">
        <v>1</v>
      </c>
      <c r="G51" s="264"/>
      <c r="H51" s="264">
        <f t="shared" si="1"/>
        <v>0</v>
      </c>
      <c r="I51" s="23"/>
    </row>
    <row r="52" spans="3:10" ht="15.75" thickBot="1" x14ac:dyDescent="0.3">
      <c r="C52" s="64" t="s">
        <v>649</v>
      </c>
      <c r="D52" s="30" t="s">
        <v>650</v>
      </c>
      <c r="E52" s="26" t="s">
        <v>24</v>
      </c>
      <c r="F52" s="261">
        <v>1</v>
      </c>
      <c r="G52" s="264"/>
      <c r="H52" s="264">
        <f t="shared" si="1"/>
        <v>0</v>
      </c>
      <c r="I52" s="23"/>
    </row>
    <row r="53" spans="3:10" ht="23.25" thickBot="1" x14ac:dyDescent="0.3">
      <c r="C53" s="64" t="s">
        <v>651</v>
      </c>
      <c r="D53" s="30" t="s">
        <v>652</v>
      </c>
      <c r="E53" s="26" t="s">
        <v>653</v>
      </c>
      <c r="F53" s="261">
        <v>1</v>
      </c>
      <c r="G53" s="264"/>
      <c r="H53" s="264">
        <f t="shared" si="1"/>
        <v>0</v>
      </c>
      <c r="I53" s="23"/>
    </row>
    <row r="54" spans="3:10" ht="23.25" thickBot="1" x14ac:dyDescent="0.3">
      <c r="C54" s="64" t="s">
        <v>654</v>
      </c>
      <c r="D54" s="30" t="s">
        <v>655</v>
      </c>
      <c r="E54" s="26" t="s">
        <v>11</v>
      </c>
      <c r="F54" s="261">
        <v>1</v>
      </c>
      <c r="G54" s="264"/>
      <c r="H54" s="264">
        <f t="shared" si="1"/>
        <v>0</v>
      </c>
      <c r="I54" s="23"/>
    </row>
    <row r="55" spans="3:10" ht="15.75" thickBot="1" x14ac:dyDescent="0.3">
      <c r="C55" s="64" t="s">
        <v>656</v>
      </c>
      <c r="D55" s="30" t="s">
        <v>657</v>
      </c>
      <c r="E55" s="26" t="s">
        <v>24</v>
      </c>
      <c r="F55" s="261">
        <v>1</v>
      </c>
      <c r="G55" s="264"/>
      <c r="H55" s="264">
        <f t="shared" si="1"/>
        <v>0</v>
      </c>
      <c r="I55" s="23"/>
    </row>
    <row r="56" spans="3:10" ht="15.75" thickBot="1" x14ac:dyDescent="0.3">
      <c r="C56" s="64" t="s">
        <v>658</v>
      </c>
      <c r="D56" s="30" t="s">
        <v>659</v>
      </c>
      <c r="E56" s="26" t="s">
        <v>24</v>
      </c>
      <c r="F56" s="261">
        <v>1</v>
      </c>
      <c r="G56" s="264"/>
      <c r="H56" s="264">
        <f t="shared" si="1"/>
        <v>0</v>
      </c>
      <c r="I56" s="23"/>
    </row>
    <row r="57" spans="3:10" ht="23.25" thickBot="1" x14ac:dyDescent="0.3">
      <c r="C57" s="64" t="s">
        <v>660</v>
      </c>
      <c r="D57" s="30" t="s">
        <v>661</v>
      </c>
      <c r="E57" s="26" t="s">
        <v>653</v>
      </c>
      <c r="F57" s="261">
        <v>1</v>
      </c>
      <c r="G57" s="264"/>
      <c r="H57" s="264">
        <f t="shared" si="1"/>
        <v>0</v>
      </c>
      <c r="I57" s="23"/>
    </row>
    <row r="58" spans="3:10" ht="15.75" thickBot="1" x14ac:dyDescent="0.3">
      <c r="C58" s="64" t="s">
        <v>662</v>
      </c>
      <c r="D58" s="30" t="s">
        <v>663</v>
      </c>
      <c r="E58" s="26" t="s">
        <v>11</v>
      </c>
      <c r="F58" s="261">
        <v>1</v>
      </c>
      <c r="G58" s="264"/>
      <c r="H58" s="264">
        <f t="shared" si="1"/>
        <v>0</v>
      </c>
      <c r="I58" s="23"/>
    </row>
    <row r="59" spans="3:10" ht="15.75" thickBot="1" x14ac:dyDescent="0.3">
      <c r="C59" s="64" t="s">
        <v>664</v>
      </c>
      <c r="D59" s="30" t="s">
        <v>665</v>
      </c>
      <c r="E59" s="26" t="s">
        <v>11</v>
      </c>
      <c r="F59" s="261">
        <v>1</v>
      </c>
      <c r="G59" s="264"/>
      <c r="H59" s="264">
        <f t="shared" si="1"/>
        <v>0</v>
      </c>
      <c r="I59" s="23"/>
    </row>
    <row r="60" spans="3:10" ht="15.75" thickBot="1" x14ac:dyDescent="0.3">
      <c r="C60" s="64" t="s">
        <v>666</v>
      </c>
      <c r="D60" s="30" t="s">
        <v>667</v>
      </c>
      <c r="E60" s="26" t="s">
        <v>24</v>
      </c>
      <c r="F60" s="261">
        <v>1</v>
      </c>
      <c r="G60" s="264"/>
      <c r="H60" s="264">
        <f t="shared" si="1"/>
        <v>0</v>
      </c>
      <c r="I60" s="23"/>
    </row>
    <row r="61" spans="3:10" ht="15.75" thickBot="1" x14ac:dyDescent="0.3">
      <c r="C61" s="58" t="s">
        <v>553</v>
      </c>
      <c r="D61" s="55" t="s">
        <v>668</v>
      </c>
      <c r="E61" s="65"/>
      <c r="F61" s="277"/>
      <c r="G61" s="297"/>
      <c r="H61" s="296">
        <f>SUBTOTAL(9,H62:H63)</f>
        <v>0</v>
      </c>
      <c r="I61" s="23"/>
    </row>
    <row r="62" spans="3:10" ht="23.25" thickBot="1" x14ac:dyDescent="0.3">
      <c r="C62" s="64" t="s">
        <v>554</v>
      </c>
      <c r="D62" s="30" t="s">
        <v>669</v>
      </c>
      <c r="E62" s="26" t="s">
        <v>11</v>
      </c>
      <c r="F62" s="261">
        <v>1</v>
      </c>
      <c r="G62" s="264"/>
      <c r="H62" s="264">
        <f>F62*G62</f>
        <v>0</v>
      </c>
      <c r="I62" s="23"/>
      <c r="J62" s="23"/>
    </row>
    <row r="63" spans="3:10" ht="15.75" thickBot="1" x14ac:dyDescent="0.3">
      <c r="C63" s="64" t="s">
        <v>556</v>
      </c>
      <c r="D63" s="30" t="s">
        <v>670</v>
      </c>
      <c r="E63" s="26" t="s">
        <v>11</v>
      </c>
      <c r="F63" s="261">
        <v>1</v>
      </c>
      <c r="G63" s="264"/>
      <c r="H63" s="264">
        <f>F63*G63</f>
        <v>0</v>
      </c>
      <c r="I63" s="23"/>
      <c r="J63" s="23"/>
    </row>
    <row r="64" spans="3:10" ht="16.5" thickBot="1" x14ac:dyDescent="0.3">
      <c r="C64" s="86"/>
      <c r="D64" s="339" t="s">
        <v>1269</v>
      </c>
      <c r="E64" s="340"/>
      <c r="F64" s="340"/>
      <c r="G64" s="340"/>
      <c r="H64" s="337">
        <f>SUBTOTAL(9,H48:H63)</f>
        <v>0</v>
      </c>
      <c r="I64" s="23"/>
      <c r="J64" s="23"/>
    </row>
    <row r="65" spans="4:10" ht="16.5" thickBot="1" x14ac:dyDescent="0.3">
      <c r="D65" s="339" t="s">
        <v>1273</v>
      </c>
      <c r="E65" s="340"/>
      <c r="F65" s="340"/>
      <c r="G65" s="340"/>
      <c r="H65" s="337">
        <f>H64</f>
        <v>0</v>
      </c>
      <c r="I65" s="23"/>
      <c r="J65" s="23"/>
    </row>
    <row r="66" spans="4:10" ht="16.5" thickBot="1" x14ac:dyDescent="0.3">
      <c r="D66" s="322"/>
      <c r="E66" s="322"/>
      <c r="F66" s="323"/>
      <c r="G66" s="324"/>
      <c r="H66" s="325"/>
      <c r="I66" s="23"/>
      <c r="J66" s="23"/>
    </row>
    <row r="67" spans="4:10" ht="15.75" x14ac:dyDescent="0.25">
      <c r="D67" s="365" t="s">
        <v>1274</v>
      </c>
      <c r="E67" s="366"/>
      <c r="F67" s="366"/>
      <c r="G67" s="367"/>
      <c r="H67" s="352">
        <f>H65+H44</f>
        <v>0</v>
      </c>
      <c r="I67" s="23"/>
      <c r="J67" s="23"/>
    </row>
    <row r="68" spans="4:10" ht="15.75" x14ac:dyDescent="0.25">
      <c r="D68" s="362" t="s">
        <v>1275</v>
      </c>
      <c r="E68" s="363"/>
      <c r="F68" s="363"/>
      <c r="G68" s="364"/>
      <c r="H68" s="353">
        <f>0.18*H67</f>
        <v>0</v>
      </c>
      <c r="I68" s="23"/>
      <c r="J68" s="23"/>
    </row>
    <row r="69" spans="4:10" ht="15.75" x14ac:dyDescent="0.25">
      <c r="D69" s="362" t="s">
        <v>1276</v>
      </c>
      <c r="E69" s="363"/>
      <c r="F69" s="363"/>
      <c r="G69" s="364"/>
      <c r="H69" s="353">
        <f>SUM(H67:H68)</f>
        <v>0</v>
      </c>
      <c r="I69" s="23"/>
      <c r="J69" s="23"/>
    </row>
    <row r="70" spans="4:10" x14ac:dyDescent="0.25">
      <c r="E70"/>
      <c r="F70"/>
      <c r="G70"/>
      <c r="H70"/>
      <c r="J70" s="23"/>
    </row>
  </sheetData>
  <mergeCells count="16">
    <mergeCell ref="D44:G44"/>
    <mergeCell ref="D64:G64"/>
    <mergeCell ref="D65:G65"/>
    <mergeCell ref="D67:G67"/>
    <mergeCell ref="D68:G68"/>
    <mergeCell ref="D69:G69"/>
    <mergeCell ref="D41:G41"/>
    <mergeCell ref="D42:G42"/>
    <mergeCell ref="D43:G43"/>
    <mergeCell ref="C4:H4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77"/>
  <sheetViews>
    <sheetView showGridLines="0" workbookViewId="0">
      <selection activeCell="J10" sqref="J10"/>
    </sheetView>
  </sheetViews>
  <sheetFormatPr baseColWidth="10" defaultRowHeight="15" x14ac:dyDescent="0.25"/>
  <cols>
    <col min="3" max="3" width="9.140625" bestFit="1" customWidth="1"/>
    <col min="4" max="4" width="50.42578125" customWidth="1"/>
    <col min="5" max="5" width="6.7109375" style="21" customWidth="1"/>
    <col min="6" max="6" width="9.140625" style="251" customWidth="1"/>
    <col min="7" max="7" width="9.28515625" style="152" customWidth="1"/>
    <col min="8" max="8" width="16.42578125" style="152" customWidth="1"/>
  </cols>
  <sheetData>
    <row r="2" spans="3:9" ht="15.75" thickBot="1" x14ac:dyDescent="0.3"/>
    <row r="3" spans="3:9" ht="15.75" thickBot="1" x14ac:dyDescent="0.3">
      <c r="C3" s="32" t="s">
        <v>671</v>
      </c>
      <c r="D3" s="33"/>
      <c r="E3" s="33"/>
      <c r="F3" s="33"/>
      <c r="G3" s="33"/>
      <c r="H3" s="34"/>
      <c r="I3" s="23"/>
    </row>
    <row r="4" spans="3:9" x14ac:dyDescent="0.25">
      <c r="C4" s="35" t="s">
        <v>1</v>
      </c>
      <c r="D4" s="36" t="s">
        <v>2</v>
      </c>
      <c r="E4" s="36" t="s">
        <v>3</v>
      </c>
      <c r="F4" s="144" t="s">
        <v>4</v>
      </c>
      <c r="G4" s="153" t="s">
        <v>170</v>
      </c>
      <c r="H4" s="153" t="s">
        <v>171</v>
      </c>
      <c r="I4" s="23"/>
    </row>
    <row r="5" spans="3:9" x14ac:dyDescent="0.25">
      <c r="C5" s="37"/>
      <c r="D5" s="38"/>
      <c r="E5" s="38"/>
      <c r="F5" s="145"/>
      <c r="G5" s="154"/>
      <c r="H5" s="154"/>
      <c r="I5" s="23"/>
    </row>
    <row r="6" spans="3:9" ht="15.75" thickBot="1" x14ac:dyDescent="0.3">
      <c r="C6" s="39"/>
      <c r="D6" s="40"/>
      <c r="E6" s="40"/>
      <c r="F6" s="146"/>
      <c r="G6" s="155"/>
      <c r="H6" s="155"/>
      <c r="I6" s="23"/>
    </row>
    <row r="7" spans="3:9" ht="15.75" thickBot="1" x14ac:dyDescent="0.3">
      <c r="C7" s="52"/>
      <c r="D7" s="53" t="s">
        <v>44</v>
      </c>
      <c r="E7" s="53"/>
      <c r="F7" s="269"/>
      <c r="G7" s="156"/>
      <c r="H7" s="165"/>
      <c r="I7" s="23"/>
    </row>
    <row r="8" spans="3:9" ht="15.75" thickBot="1" x14ac:dyDescent="0.3">
      <c r="C8" s="31" t="s">
        <v>7</v>
      </c>
      <c r="D8" s="55" t="s">
        <v>44</v>
      </c>
      <c r="E8" s="56"/>
      <c r="F8" s="272"/>
      <c r="G8" s="157"/>
      <c r="H8" s="166">
        <f>SUBTOTAL(9,H10:H56)</f>
        <v>0</v>
      </c>
      <c r="I8" s="23"/>
    </row>
    <row r="9" spans="3:9" ht="15.75" thickBot="1" x14ac:dyDescent="0.3">
      <c r="C9" s="31" t="s">
        <v>9</v>
      </c>
      <c r="D9" s="55" t="s">
        <v>442</v>
      </c>
      <c r="E9" s="56"/>
      <c r="F9" s="272"/>
      <c r="G9" s="157"/>
      <c r="H9" s="166"/>
      <c r="I9" s="23"/>
    </row>
    <row r="10" spans="3:9" ht="23.25" thickBot="1" x14ac:dyDescent="0.3">
      <c r="C10" s="57" t="s">
        <v>173</v>
      </c>
      <c r="D10" s="30" t="s">
        <v>672</v>
      </c>
      <c r="E10" s="26" t="s">
        <v>40</v>
      </c>
      <c r="F10" s="260">
        <v>2318.04</v>
      </c>
      <c r="G10" s="158"/>
      <c r="H10" s="167">
        <f>F10*G10</f>
        <v>0</v>
      </c>
      <c r="I10" s="23"/>
    </row>
    <row r="11" spans="3:9" ht="23.25" thickBot="1" x14ac:dyDescent="0.3">
      <c r="C11" s="57" t="s">
        <v>174</v>
      </c>
      <c r="D11" s="30" t="s">
        <v>673</v>
      </c>
      <c r="E11" s="26" t="s">
        <v>40</v>
      </c>
      <c r="F11" s="260">
        <v>193.17</v>
      </c>
      <c r="G11" s="158"/>
      <c r="H11" s="167">
        <f t="shared" ref="H11:H14" si="0">F11*G11</f>
        <v>0</v>
      </c>
      <c r="I11" s="23"/>
    </row>
    <row r="12" spans="3:9" ht="15.75" thickBot="1" x14ac:dyDescent="0.3">
      <c r="C12" s="57" t="s">
        <v>176</v>
      </c>
      <c r="D12" s="30" t="s">
        <v>674</v>
      </c>
      <c r="E12" s="26" t="s">
        <v>40</v>
      </c>
      <c r="F12" s="260">
        <v>193.17</v>
      </c>
      <c r="G12" s="158"/>
      <c r="H12" s="167">
        <f t="shared" si="0"/>
        <v>0</v>
      </c>
      <c r="I12" s="23"/>
    </row>
    <row r="13" spans="3:9" ht="15.75" thickBot="1" x14ac:dyDescent="0.3">
      <c r="C13" s="57" t="s">
        <v>177</v>
      </c>
      <c r="D13" s="30" t="s">
        <v>65</v>
      </c>
      <c r="E13" s="26" t="s">
        <v>40</v>
      </c>
      <c r="F13" s="260">
        <v>2511.21</v>
      </c>
      <c r="G13" s="158"/>
      <c r="H13" s="167">
        <f t="shared" si="0"/>
        <v>0</v>
      </c>
      <c r="I13" s="23"/>
    </row>
    <row r="14" spans="3:9" ht="15.75" thickBot="1" x14ac:dyDescent="0.3">
      <c r="C14" s="57" t="s">
        <v>178</v>
      </c>
      <c r="D14" s="30" t="s">
        <v>675</v>
      </c>
      <c r="E14" s="26" t="s">
        <v>40</v>
      </c>
      <c r="F14" s="260">
        <v>193.17</v>
      </c>
      <c r="G14" s="158"/>
      <c r="H14" s="167">
        <f t="shared" si="0"/>
        <v>0</v>
      </c>
      <c r="I14" s="23"/>
    </row>
    <row r="15" spans="3:9" ht="15.75" thickBot="1" x14ac:dyDescent="0.3">
      <c r="C15" s="31" t="s">
        <v>12</v>
      </c>
      <c r="D15" s="55" t="s">
        <v>676</v>
      </c>
      <c r="E15" s="56"/>
      <c r="F15" s="272"/>
      <c r="G15" s="157"/>
      <c r="H15" s="166"/>
      <c r="I15" s="23"/>
    </row>
    <row r="16" spans="3:9" ht="15.75" thickBot="1" x14ac:dyDescent="0.3">
      <c r="C16" s="31" t="s">
        <v>677</v>
      </c>
      <c r="D16" s="55" t="s">
        <v>678</v>
      </c>
      <c r="E16" s="56"/>
      <c r="F16" s="272"/>
      <c r="G16" s="157"/>
      <c r="H16" s="166"/>
      <c r="I16" s="23"/>
    </row>
    <row r="17" spans="3:9" ht="15.75" thickBot="1" x14ac:dyDescent="0.3">
      <c r="C17" s="57" t="s">
        <v>679</v>
      </c>
      <c r="D17" s="30" t="s">
        <v>680</v>
      </c>
      <c r="E17" s="26" t="s">
        <v>40</v>
      </c>
      <c r="F17" s="260">
        <v>127.3</v>
      </c>
      <c r="G17" s="158"/>
      <c r="H17" s="167">
        <f>F17*G17</f>
        <v>0</v>
      </c>
      <c r="I17" s="23"/>
    </row>
    <row r="18" spans="3:9" ht="15.75" thickBot="1" x14ac:dyDescent="0.3">
      <c r="C18" s="57" t="s">
        <v>681</v>
      </c>
      <c r="D18" s="30" t="s">
        <v>682</v>
      </c>
      <c r="E18" s="26" t="s">
        <v>52</v>
      </c>
      <c r="F18" s="260">
        <v>668.3</v>
      </c>
      <c r="G18" s="158"/>
      <c r="H18" s="167">
        <f t="shared" ref="H18:H20" si="1">F18*G18</f>
        <v>0</v>
      </c>
      <c r="I18" s="23"/>
    </row>
    <row r="19" spans="3:9" ht="15.75" thickBot="1" x14ac:dyDescent="0.3">
      <c r="C19" s="57" t="s">
        <v>683</v>
      </c>
      <c r="D19" s="30" t="s">
        <v>60</v>
      </c>
      <c r="E19" s="26" t="s">
        <v>61</v>
      </c>
      <c r="F19" s="260">
        <v>7593</v>
      </c>
      <c r="G19" s="158"/>
      <c r="H19" s="167">
        <f t="shared" si="1"/>
        <v>0</v>
      </c>
      <c r="I19" s="23"/>
    </row>
    <row r="20" spans="3:9" ht="15.75" thickBot="1" x14ac:dyDescent="0.3">
      <c r="C20" s="57" t="s">
        <v>684</v>
      </c>
      <c r="D20" s="30" t="s">
        <v>63</v>
      </c>
      <c r="E20" s="26" t="s">
        <v>52</v>
      </c>
      <c r="F20" s="260">
        <v>668.3</v>
      </c>
      <c r="G20" s="158"/>
      <c r="H20" s="167">
        <f t="shared" si="1"/>
        <v>0</v>
      </c>
      <c r="I20" s="23"/>
    </row>
    <row r="21" spans="3:9" ht="15.75" thickBot="1" x14ac:dyDescent="0.3">
      <c r="C21" s="31" t="s">
        <v>685</v>
      </c>
      <c r="D21" s="55" t="s">
        <v>686</v>
      </c>
      <c r="E21" s="56"/>
      <c r="F21" s="272"/>
      <c r="G21" s="157"/>
      <c r="H21" s="166"/>
      <c r="I21" s="23"/>
    </row>
    <row r="22" spans="3:9" ht="15.75" thickBot="1" x14ac:dyDescent="0.3">
      <c r="C22" s="57" t="s">
        <v>687</v>
      </c>
      <c r="D22" s="30" t="s">
        <v>680</v>
      </c>
      <c r="E22" s="26" t="s">
        <v>40</v>
      </c>
      <c r="F22" s="260">
        <v>61.6</v>
      </c>
      <c r="G22" s="158"/>
      <c r="H22" s="167">
        <f>F22*G22</f>
        <v>0</v>
      </c>
      <c r="I22" s="23"/>
    </row>
    <row r="23" spans="3:9" ht="15.75" thickBot="1" x14ac:dyDescent="0.3">
      <c r="C23" s="57" t="s">
        <v>688</v>
      </c>
      <c r="D23" s="30" t="s">
        <v>682</v>
      </c>
      <c r="E23" s="26" t="s">
        <v>52</v>
      </c>
      <c r="F23" s="260">
        <v>492.8</v>
      </c>
      <c r="G23" s="158"/>
      <c r="H23" s="167">
        <f t="shared" ref="H23:H25" si="2">F23*G23</f>
        <v>0</v>
      </c>
      <c r="I23" s="23"/>
    </row>
    <row r="24" spans="3:9" ht="15.75" thickBot="1" x14ac:dyDescent="0.3">
      <c r="C24" s="57" t="s">
        <v>689</v>
      </c>
      <c r="D24" s="30" t="s">
        <v>60</v>
      </c>
      <c r="E24" s="26" t="s">
        <v>61</v>
      </c>
      <c r="F24" s="260">
        <v>5644.1</v>
      </c>
      <c r="G24" s="158"/>
      <c r="H24" s="167">
        <f t="shared" si="2"/>
        <v>0</v>
      </c>
      <c r="I24" s="23"/>
    </row>
    <row r="25" spans="3:9" ht="15.75" thickBot="1" x14ac:dyDescent="0.3">
      <c r="C25" s="57" t="s">
        <v>690</v>
      </c>
      <c r="D25" s="30" t="s">
        <v>63</v>
      </c>
      <c r="E25" s="26" t="s">
        <v>52</v>
      </c>
      <c r="F25" s="260">
        <v>492.8</v>
      </c>
      <c r="G25" s="158"/>
      <c r="H25" s="167">
        <f t="shared" si="2"/>
        <v>0</v>
      </c>
      <c r="I25" s="23"/>
    </row>
    <row r="26" spans="3:9" ht="15.75" thickBot="1" x14ac:dyDescent="0.3">
      <c r="C26" s="31" t="s">
        <v>691</v>
      </c>
      <c r="D26" s="55" t="s">
        <v>692</v>
      </c>
      <c r="E26" s="56"/>
      <c r="F26" s="272"/>
      <c r="G26" s="157"/>
      <c r="H26" s="166"/>
      <c r="I26" s="23"/>
    </row>
    <row r="27" spans="3:9" ht="15.75" thickBot="1" x14ac:dyDescent="0.3">
      <c r="C27" s="57" t="s">
        <v>693</v>
      </c>
      <c r="D27" s="30" t="s">
        <v>680</v>
      </c>
      <c r="E27" s="26" t="s">
        <v>40</v>
      </c>
      <c r="F27" s="260">
        <v>34.22</v>
      </c>
      <c r="G27" s="158"/>
      <c r="H27" s="167">
        <f>F27*G27</f>
        <v>0</v>
      </c>
      <c r="I27" s="23"/>
    </row>
    <row r="28" spans="3:9" ht="15.75" thickBot="1" x14ac:dyDescent="0.3">
      <c r="C28" s="57" t="s">
        <v>694</v>
      </c>
      <c r="D28" s="30" t="s">
        <v>682</v>
      </c>
      <c r="E28" s="26" t="s">
        <v>52</v>
      </c>
      <c r="F28" s="260">
        <v>140.25</v>
      </c>
      <c r="G28" s="158"/>
      <c r="H28" s="167">
        <f t="shared" ref="H28:H30" si="3">F28*G28</f>
        <v>0</v>
      </c>
      <c r="I28" s="23"/>
    </row>
    <row r="29" spans="3:9" ht="15.75" thickBot="1" x14ac:dyDescent="0.3">
      <c r="C29" s="57" t="s">
        <v>695</v>
      </c>
      <c r="D29" s="30" t="s">
        <v>696</v>
      </c>
      <c r="E29" s="26" t="s">
        <v>61</v>
      </c>
      <c r="F29" s="260">
        <v>2915.78</v>
      </c>
      <c r="G29" s="158"/>
      <c r="H29" s="167">
        <f t="shared" si="3"/>
        <v>0</v>
      </c>
      <c r="I29" s="23"/>
    </row>
    <row r="30" spans="3:9" ht="15.75" thickBot="1" x14ac:dyDescent="0.3">
      <c r="C30" s="57" t="s">
        <v>697</v>
      </c>
      <c r="D30" s="30" t="s">
        <v>63</v>
      </c>
      <c r="E30" s="26" t="s">
        <v>52</v>
      </c>
      <c r="F30" s="260">
        <v>33.5</v>
      </c>
      <c r="G30" s="158"/>
      <c r="H30" s="167">
        <f t="shared" si="3"/>
        <v>0</v>
      </c>
      <c r="I30" s="23"/>
    </row>
    <row r="31" spans="3:9" ht="15.75" thickBot="1" x14ac:dyDescent="0.3">
      <c r="C31" s="31" t="s">
        <v>698</v>
      </c>
      <c r="D31" s="55" t="s">
        <v>699</v>
      </c>
      <c r="E31" s="56"/>
      <c r="F31" s="272"/>
      <c r="G31" s="157"/>
      <c r="H31" s="166"/>
      <c r="I31" s="23"/>
    </row>
    <row r="32" spans="3:9" ht="15.75" thickBot="1" x14ac:dyDescent="0.3">
      <c r="C32" s="57" t="s">
        <v>700</v>
      </c>
      <c r="D32" s="30" t="s">
        <v>680</v>
      </c>
      <c r="E32" s="26" t="s">
        <v>40</v>
      </c>
      <c r="F32" s="260">
        <v>240.71</v>
      </c>
      <c r="G32" s="158"/>
      <c r="H32" s="167">
        <f>F32*G32</f>
        <v>0</v>
      </c>
      <c r="I32" s="23"/>
    </row>
    <row r="33" spans="3:9" ht="15.75" thickBot="1" x14ac:dyDescent="0.3">
      <c r="C33" s="57" t="s">
        <v>701</v>
      </c>
      <c r="D33" s="30" t="s">
        <v>682</v>
      </c>
      <c r="E33" s="26" t="s">
        <v>52</v>
      </c>
      <c r="F33" s="260">
        <v>611.79999999999995</v>
      </c>
      <c r="G33" s="158"/>
      <c r="H33" s="167">
        <f t="shared" ref="H33:H35" si="4">F33*G33</f>
        <v>0</v>
      </c>
      <c r="I33" s="23"/>
    </row>
    <row r="34" spans="3:9" ht="15.75" thickBot="1" x14ac:dyDescent="0.3">
      <c r="C34" s="57" t="s">
        <v>702</v>
      </c>
      <c r="D34" s="30" t="s">
        <v>60</v>
      </c>
      <c r="E34" s="26" t="s">
        <v>61</v>
      </c>
      <c r="F34" s="260">
        <v>11936</v>
      </c>
      <c r="G34" s="158"/>
      <c r="H34" s="167">
        <f t="shared" si="4"/>
        <v>0</v>
      </c>
      <c r="I34" s="23"/>
    </row>
    <row r="35" spans="3:9" ht="15.75" thickBot="1" x14ac:dyDescent="0.3">
      <c r="C35" s="57" t="s">
        <v>703</v>
      </c>
      <c r="D35" s="30" t="s">
        <v>63</v>
      </c>
      <c r="E35" s="26" t="s">
        <v>52</v>
      </c>
      <c r="F35" s="260">
        <v>611.79999999999995</v>
      </c>
      <c r="G35" s="158"/>
      <c r="H35" s="167">
        <f t="shared" si="4"/>
        <v>0</v>
      </c>
      <c r="I35" s="23"/>
    </row>
    <row r="36" spans="3:9" ht="15.75" thickBot="1" x14ac:dyDescent="0.3">
      <c r="C36" s="31" t="s">
        <v>704</v>
      </c>
      <c r="D36" s="55" t="s">
        <v>705</v>
      </c>
      <c r="E36" s="56"/>
      <c r="F36" s="272"/>
      <c r="G36" s="157"/>
      <c r="H36" s="166"/>
      <c r="I36" s="23"/>
    </row>
    <row r="37" spans="3:9" ht="15.75" thickBot="1" x14ac:dyDescent="0.3">
      <c r="C37" s="57" t="s">
        <v>706</v>
      </c>
      <c r="D37" s="30" t="s">
        <v>680</v>
      </c>
      <c r="E37" s="26" t="s">
        <v>40</v>
      </c>
      <c r="F37" s="260">
        <v>92.4</v>
      </c>
      <c r="G37" s="158"/>
      <c r="H37" s="167">
        <f>F37*G37</f>
        <v>0</v>
      </c>
      <c r="I37" s="23"/>
    </row>
    <row r="38" spans="3:9" ht="15.75" thickBot="1" x14ac:dyDescent="0.3">
      <c r="C38" s="57" t="s">
        <v>707</v>
      </c>
      <c r="D38" s="30" t="s">
        <v>682</v>
      </c>
      <c r="E38" s="26" t="s">
        <v>52</v>
      </c>
      <c r="F38" s="260">
        <v>711.2</v>
      </c>
      <c r="G38" s="158"/>
      <c r="H38" s="167">
        <f t="shared" ref="H38:H40" si="5">F38*G38</f>
        <v>0</v>
      </c>
      <c r="I38" s="23"/>
    </row>
    <row r="39" spans="3:9" ht="15.75" thickBot="1" x14ac:dyDescent="0.3">
      <c r="C39" s="57" t="s">
        <v>708</v>
      </c>
      <c r="D39" s="30" t="s">
        <v>60</v>
      </c>
      <c r="E39" s="26" t="s">
        <v>61</v>
      </c>
      <c r="F39" s="260">
        <v>8602.2000000000007</v>
      </c>
      <c r="G39" s="158"/>
      <c r="H39" s="167">
        <f t="shared" si="5"/>
        <v>0</v>
      </c>
      <c r="I39" s="23"/>
    </row>
    <row r="40" spans="3:9" ht="15.75" thickBot="1" x14ac:dyDescent="0.3">
      <c r="C40" s="57" t="s">
        <v>709</v>
      </c>
      <c r="D40" s="30" t="s">
        <v>63</v>
      </c>
      <c r="E40" s="26" t="s">
        <v>52</v>
      </c>
      <c r="F40" s="260">
        <v>711.2</v>
      </c>
      <c r="G40" s="158"/>
      <c r="H40" s="167">
        <f t="shared" si="5"/>
        <v>0</v>
      </c>
      <c r="I40" s="23"/>
    </row>
    <row r="41" spans="3:9" ht="15.75" thickBot="1" x14ac:dyDescent="0.3">
      <c r="C41" s="31" t="s">
        <v>710</v>
      </c>
      <c r="D41" s="55" t="s">
        <v>711</v>
      </c>
      <c r="E41" s="56"/>
      <c r="F41" s="272"/>
      <c r="G41" s="157"/>
      <c r="H41" s="166"/>
      <c r="I41" s="23"/>
    </row>
    <row r="42" spans="3:9" ht="15.75" thickBot="1" x14ac:dyDescent="0.3">
      <c r="C42" s="57" t="s">
        <v>712</v>
      </c>
      <c r="D42" s="30" t="s">
        <v>713</v>
      </c>
      <c r="E42" s="26" t="s">
        <v>24</v>
      </c>
      <c r="F42" s="260">
        <v>111</v>
      </c>
      <c r="G42" s="158"/>
      <c r="H42" s="167">
        <f>F42*G42</f>
        <v>0</v>
      </c>
      <c r="I42" s="23"/>
    </row>
    <row r="43" spans="3:9" ht="15.75" thickBot="1" x14ac:dyDescent="0.3">
      <c r="C43" s="57" t="s">
        <v>714</v>
      </c>
      <c r="D43" s="30" t="s">
        <v>715</v>
      </c>
      <c r="E43" s="26" t="s">
        <v>40</v>
      </c>
      <c r="F43" s="260">
        <v>103.54</v>
      </c>
      <c r="G43" s="158"/>
      <c r="H43" s="167">
        <f t="shared" ref="H43:H46" si="6">F43*G43</f>
        <v>0</v>
      </c>
      <c r="I43" s="23"/>
    </row>
    <row r="44" spans="3:9" ht="15.75" thickBot="1" x14ac:dyDescent="0.3">
      <c r="C44" s="57" t="s">
        <v>716</v>
      </c>
      <c r="D44" s="30" t="s">
        <v>682</v>
      </c>
      <c r="E44" s="26" t="s">
        <v>52</v>
      </c>
      <c r="F44" s="260">
        <v>474.34</v>
      </c>
      <c r="G44" s="158"/>
      <c r="H44" s="167">
        <f t="shared" si="6"/>
        <v>0</v>
      </c>
      <c r="I44" s="23"/>
    </row>
    <row r="45" spans="3:9" ht="15.75" thickBot="1" x14ac:dyDescent="0.3">
      <c r="C45" s="57" t="s">
        <v>717</v>
      </c>
      <c r="D45" s="30" t="s">
        <v>60</v>
      </c>
      <c r="E45" s="26" t="s">
        <v>61</v>
      </c>
      <c r="F45" s="260">
        <v>9321.64</v>
      </c>
      <c r="G45" s="158"/>
      <c r="H45" s="167">
        <f t="shared" si="6"/>
        <v>0</v>
      </c>
      <c r="I45" s="23"/>
    </row>
    <row r="46" spans="3:9" ht="15.75" thickBot="1" x14ac:dyDescent="0.3">
      <c r="C46" s="57" t="s">
        <v>718</v>
      </c>
      <c r="D46" s="30" t="s">
        <v>63</v>
      </c>
      <c r="E46" s="26" t="s">
        <v>52</v>
      </c>
      <c r="F46" s="260">
        <v>99.96</v>
      </c>
      <c r="G46" s="158"/>
      <c r="H46" s="167">
        <f t="shared" si="6"/>
        <v>0</v>
      </c>
      <c r="I46" s="23"/>
    </row>
    <row r="47" spans="3:9" ht="15.75" thickBot="1" x14ac:dyDescent="0.3">
      <c r="C47" s="31" t="s">
        <v>719</v>
      </c>
      <c r="D47" s="55" t="s">
        <v>720</v>
      </c>
      <c r="E47" s="56"/>
      <c r="F47" s="272"/>
      <c r="G47" s="157"/>
      <c r="H47" s="166"/>
      <c r="I47" s="23"/>
    </row>
    <row r="48" spans="3:9" ht="15.75" thickBot="1" x14ac:dyDescent="0.3">
      <c r="C48" s="57" t="s">
        <v>721</v>
      </c>
      <c r="D48" s="30" t="s">
        <v>680</v>
      </c>
      <c r="E48" s="26" t="s">
        <v>40</v>
      </c>
      <c r="F48" s="260">
        <v>56.2</v>
      </c>
      <c r="G48" s="158"/>
      <c r="H48" s="167">
        <f>F48*G48</f>
        <v>0</v>
      </c>
      <c r="I48" s="23"/>
    </row>
    <row r="49" spans="3:9" ht="15.75" thickBot="1" x14ac:dyDescent="0.3">
      <c r="C49" s="57" t="s">
        <v>722</v>
      </c>
      <c r="D49" s="30" t="s">
        <v>682</v>
      </c>
      <c r="E49" s="26" t="s">
        <v>52</v>
      </c>
      <c r="F49" s="260">
        <v>84.1</v>
      </c>
      <c r="G49" s="158"/>
      <c r="H49" s="167">
        <f t="shared" ref="H49:H51" si="7">F49*G49</f>
        <v>0</v>
      </c>
      <c r="I49" s="23"/>
    </row>
    <row r="50" spans="3:9" ht="15.75" thickBot="1" x14ac:dyDescent="0.3">
      <c r="C50" s="57" t="s">
        <v>723</v>
      </c>
      <c r="D50" s="30" t="s">
        <v>60</v>
      </c>
      <c r="E50" s="26" t="s">
        <v>61</v>
      </c>
      <c r="F50" s="260">
        <v>3843.8</v>
      </c>
      <c r="G50" s="158"/>
      <c r="H50" s="167">
        <f t="shared" si="7"/>
        <v>0</v>
      </c>
      <c r="I50" s="23"/>
    </row>
    <row r="51" spans="3:9" ht="15.75" thickBot="1" x14ac:dyDescent="0.3">
      <c r="C51" s="57" t="s">
        <v>724</v>
      </c>
      <c r="D51" s="30" t="s">
        <v>63</v>
      </c>
      <c r="E51" s="26" t="s">
        <v>52</v>
      </c>
      <c r="F51" s="260">
        <v>84.1</v>
      </c>
      <c r="G51" s="158"/>
      <c r="H51" s="167">
        <f t="shared" si="7"/>
        <v>0</v>
      </c>
      <c r="I51" s="23"/>
    </row>
    <row r="52" spans="3:9" ht="15.75" thickBot="1" x14ac:dyDescent="0.3">
      <c r="C52" s="31" t="s">
        <v>725</v>
      </c>
      <c r="D52" s="55" t="s">
        <v>726</v>
      </c>
      <c r="E52" s="56"/>
      <c r="F52" s="272"/>
      <c r="G52" s="157"/>
      <c r="H52" s="166"/>
      <c r="I52" s="23"/>
    </row>
    <row r="53" spans="3:9" ht="15.75" thickBot="1" x14ac:dyDescent="0.3">
      <c r="C53" s="57" t="s">
        <v>727</v>
      </c>
      <c r="D53" s="30" t="s">
        <v>680</v>
      </c>
      <c r="E53" s="26" t="s">
        <v>40</v>
      </c>
      <c r="F53" s="260">
        <v>56.2</v>
      </c>
      <c r="G53" s="158"/>
      <c r="H53" s="167">
        <f>F53*G53</f>
        <v>0</v>
      </c>
      <c r="I53" s="23"/>
    </row>
    <row r="54" spans="3:9" ht="15.75" thickBot="1" x14ac:dyDescent="0.3">
      <c r="C54" s="57" t="s">
        <v>728</v>
      </c>
      <c r="D54" s="30" t="s">
        <v>682</v>
      </c>
      <c r="E54" s="26" t="s">
        <v>52</v>
      </c>
      <c r="F54" s="260">
        <v>18.2</v>
      </c>
      <c r="G54" s="158"/>
      <c r="H54" s="167">
        <f t="shared" ref="H54:H56" si="8">F54*G54</f>
        <v>0</v>
      </c>
      <c r="I54" s="23"/>
    </row>
    <row r="55" spans="3:9" ht="15.75" thickBot="1" x14ac:dyDescent="0.3">
      <c r="C55" s="57" t="s">
        <v>729</v>
      </c>
      <c r="D55" s="30" t="s">
        <v>60</v>
      </c>
      <c r="E55" s="26" t="s">
        <v>61</v>
      </c>
      <c r="F55" s="260">
        <v>1541.7</v>
      </c>
      <c r="G55" s="158"/>
      <c r="H55" s="167">
        <f t="shared" si="8"/>
        <v>0</v>
      </c>
      <c r="I55" s="23"/>
    </row>
    <row r="56" spans="3:9" ht="15.75" thickBot="1" x14ac:dyDescent="0.3">
      <c r="C56" s="57" t="s">
        <v>730</v>
      </c>
      <c r="D56" s="30" t="s">
        <v>63</v>
      </c>
      <c r="E56" s="26" t="s">
        <v>52</v>
      </c>
      <c r="F56" s="260">
        <v>18.2</v>
      </c>
      <c r="G56" s="158"/>
      <c r="H56" s="167">
        <f t="shared" si="8"/>
        <v>0</v>
      </c>
      <c r="I56" s="23"/>
    </row>
    <row r="57" spans="3:9" ht="15.75" thickBot="1" x14ac:dyDescent="0.3">
      <c r="C57" s="52"/>
      <c r="D57" s="53" t="s">
        <v>444</v>
      </c>
      <c r="E57" s="53"/>
      <c r="F57" s="269"/>
      <c r="G57" s="156"/>
      <c r="H57" s="165"/>
      <c r="I57" s="23"/>
    </row>
    <row r="58" spans="3:9" ht="15.75" thickBot="1" x14ac:dyDescent="0.3">
      <c r="C58" s="58" t="s">
        <v>43</v>
      </c>
      <c r="D58" s="55" t="s">
        <v>72</v>
      </c>
      <c r="E58" s="59"/>
      <c r="F58" s="275"/>
      <c r="G58" s="159"/>
      <c r="H58" s="168">
        <f>SUBTOTAL(9,H60:H106)</f>
        <v>0</v>
      </c>
      <c r="I58" s="23"/>
    </row>
    <row r="59" spans="3:9" ht="15.75" thickBot="1" x14ac:dyDescent="0.3">
      <c r="C59" s="58" t="s">
        <v>183</v>
      </c>
      <c r="D59" s="55" t="s">
        <v>445</v>
      </c>
      <c r="E59" s="59"/>
      <c r="F59" s="275"/>
      <c r="G59" s="159"/>
      <c r="H59" s="168"/>
      <c r="I59" s="23"/>
    </row>
    <row r="60" spans="3:9" ht="15.75" thickBot="1" x14ac:dyDescent="0.3">
      <c r="C60" s="60" t="s">
        <v>185</v>
      </c>
      <c r="D60" s="49" t="s">
        <v>731</v>
      </c>
      <c r="E60" s="50" t="s">
        <v>68</v>
      </c>
      <c r="F60" s="260">
        <v>591.20000000000005</v>
      </c>
      <c r="G60" s="158"/>
      <c r="H60" s="167">
        <f>F60*G60</f>
        <v>0</v>
      </c>
      <c r="I60" s="23"/>
    </row>
    <row r="61" spans="3:9" ht="15.75" thickBot="1" x14ac:dyDescent="0.3">
      <c r="C61" s="60" t="s">
        <v>207</v>
      </c>
      <c r="D61" s="49" t="s">
        <v>732</v>
      </c>
      <c r="E61" s="50" t="s">
        <v>68</v>
      </c>
      <c r="F61" s="260">
        <v>1779.79</v>
      </c>
      <c r="G61" s="158"/>
      <c r="H61" s="167">
        <f t="shared" ref="H61:H106" si="9">F61*G61</f>
        <v>0</v>
      </c>
      <c r="I61" s="23"/>
    </row>
    <row r="62" spans="3:9" ht="15.75" thickBot="1" x14ac:dyDescent="0.3">
      <c r="C62" s="60" t="s">
        <v>229</v>
      </c>
      <c r="D62" s="49" t="s">
        <v>566</v>
      </c>
      <c r="E62" s="50" t="s">
        <v>68</v>
      </c>
      <c r="F62" s="260">
        <v>589.79999999999995</v>
      </c>
      <c r="G62" s="158"/>
      <c r="H62" s="167">
        <f t="shared" si="9"/>
        <v>0</v>
      </c>
      <c r="I62" s="23"/>
    </row>
    <row r="63" spans="3:9" ht="15.75" thickBot="1" x14ac:dyDescent="0.3">
      <c r="C63" s="60" t="s">
        <v>247</v>
      </c>
      <c r="D63" s="49" t="s">
        <v>567</v>
      </c>
      <c r="E63" s="50" t="s">
        <v>68</v>
      </c>
      <c r="F63" s="260">
        <v>155.25</v>
      </c>
      <c r="G63" s="158"/>
      <c r="H63" s="167">
        <f t="shared" si="9"/>
        <v>0</v>
      </c>
      <c r="I63" s="23"/>
    </row>
    <row r="64" spans="3:9" ht="15.75" thickBot="1" x14ac:dyDescent="0.3">
      <c r="C64" s="60" t="s">
        <v>450</v>
      </c>
      <c r="D64" s="49" t="s">
        <v>733</v>
      </c>
      <c r="E64" s="50" t="s">
        <v>68</v>
      </c>
      <c r="F64" s="260">
        <v>1782.81</v>
      </c>
      <c r="G64" s="158"/>
      <c r="H64" s="167">
        <f t="shared" si="9"/>
        <v>0</v>
      </c>
      <c r="I64" s="23"/>
    </row>
    <row r="65" spans="3:9" ht="15.75" thickBot="1" x14ac:dyDescent="0.3">
      <c r="C65" s="60" t="s">
        <v>452</v>
      </c>
      <c r="D65" s="30" t="s">
        <v>455</v>
      </c>
      <c r="E65" s="24" t="s">
        <v>24</v>
      </c>
      <c r="F65" s="260">
        <v>29</v>
      </c>
      <c r="G65" s="160"/>
      <c r="H65" s="167">
        <f t="shared" si="9"/>
        <v>0</v>
      </c>
      <c r="I65" s="23"/>
    </row>
    <row r="66" spans="3:9" ht="15.75" thickBot="1" x14ac:dyDescent="0.3">
      <c r="C66" s="60" t="s">
        <v>454</v>
      </c>
      <c r="D66" s="30" t="s">
        <v>457</v>
      </c>
      <c r="E66" s="24" t="s">
        <v>24</v>
      </c>
      <c r="F66" s="260">
        <v>13</v>
      </c>
      <c r="G66" s="160"/>
      <c r="H66" s="167">
        <f t="shared" si="9"/>
        <v>0</v>
      </c>
      <c r="I66" s="23"/>
    </row>
    <row r="67" spans="3:9" ht="15.75" thickBot="1" x14ac:dyDescent="0.3">
      <c r="C67" s="60" t="s">
        <v>456</v>
      </c>
      <c r="D67" s="30" t="s">
        <v>573</v>
      </c>
      <c r="E67" s="24" t="s">
        <v>24</v>
      </c>
      <c r="F67" s="260">
        <v>4</v>
      </c>
      <c r="G67" s="160"/>
      <c r="H67" s="167">
        <f t="shared" si="9"/>
        <v>0</v>
      </c>
      <c r="I67" s="23"/>
    </row>
    <row r="68" spans="3:9" ht="15.75" thickBot="1" x14ac:dyDescent="0.3">
      <c r="C68" s="60" t="s">
        <v>458</v>
      </c>
      <c r="D68" s="30" t="s">
        <v>190</v>
      </c>
      <c r="E68" s="24" t="s">
        <v>24</v>
      </c>
      <c r="F68" s="260">
        <v>1</v>
      </c>
      <c r="G68" s="160"/>
      <c r="H68" s="167">
        <f t="shared" si="9"/>
        <v>0</v>
      </c>
      <c r="I68" s="23"/>
    </row>
    <row r="69" spans="3:9" ht="15.75" thickBot="1" x14ac:dyDescent="0.3">
      <c r="C69" s="60" t="s">
        <v>460</v>
      </c>
      <c r="D69" s="30" t="s">
        <v>734</v>
      </c>
      <c r="E69" s="24" t="s">
        <v>24</v>
      </c>
      <c r="F69" s="260">
        <v>72</v>
      </c>
      <c r="G69" s="160"/>
      <c r="H69" s="167">
        <f t="shared" si="9"/>
        <v>0</v>
      </c>
      <c r="I69" s="23"/>
    </row>
    <row r="70" spans="3:9" ht="15.75" thickBot="1" x14ac:dyDescent="0.3">
      <c r="C70" s="60" t="s">
        <v>462</v>
      </c>
      <c r="D70" s="30" t="s">
        <v>735</v>
      </c>
      <c r="E70" s="24" t="s">
        <v>24</v>
      </c>
      <c r="F70" s="260">
        <v>36</v>
      </c>
      <c r="G70" s="160"/>
      <c r="H70" s="167">
        <f t="shared" si="9"/>
        <v>0</v>
      </c>
      <c r="I70" s="23"/>
    </row>
    <row r="71" spans="3:9" ht="15.75" thickBot="1" x14ac:dyDescent="0.3">
      <c r="C71" s="60" t="s">
        <v>464</v>
      </c>
      <c r="D71" s="30" t="s">
        <v>736</v>
      </c>
      <c r="E71" s="24" t="s">
        <v>24</v>
      </c>
      <c r="F71" s="260">
        <v>14</v>
      </c>
      <c r="G71" s="160"/>
      <c r="H71" s="167">
        <f t="shared" si="9"/>
        <v>0</v>
      </c>
      <c r="I71" s="23"/>
    </row>
    <row r="72" spans="3:9" ht="15.75" thickBot="1" x14ac:dyDescent="0.3">
      <c r="C72" s="60" t="s">
        <v>466</v>
      </c>
      <c r="D72" s="67" t="s">
        <v>737</v>
      </c>
      <c r="E72" s="24" t="s">
        <v>24</v>
      </c>
      <c r="F72" s="260">
        <v>36</v>
      </c>
      <c r="G72" s="160"/>
      <c r="H72" s="167">
        <f t="shared" si="9"/>
        <v>0</v>
      </c>
      <c r="I72" s="23"/>
    </row>
    <row r="73" spans="3:9" ht="15.75" thickBot="1" x14ac:dyDescent="0.3">
      <c r="C73" s="126" t="s">
        <v>468</v>
      </c>
      <c r="D73" s="76" t="s">
        <v>738</v>
      </c>
      <c r="E73" s="24" t="s">
        <v>24</v>
      </c>
      <c r="F73" s="260">
        <v>4</v>
      </c>
      <c r="G73" s="160"/>
      <c r="H73" s="167">
        <f t="shared" si="9"/>
        <v>0</v>
      </c>
      <c r="I73" s="23"/>
    </row>
    <row r="74" spans="3:9" ht="15.75" thickBot="1" x14ac:dyDescent="0.3">
      <c r="C74" s="126" t="s">
        <v>470</v>
      </c>
      <c r="D74" s="29" t="s">
        <v>739</v>
      </c>
      <c r="E74" s="24" t="s">
        <v>24</v>
      </c>
      <c r="F74" s="260">
        <v>12</v>
      </c>
      <c r="G74" s="160"/>
      <c r="H74" s="167">
        <f t="shared" si="9"/>
        <v>0</v>
      </c>
      <c r="I74" s="23"/>
    </row>
    <row r="75" spans="3:9" ht="15.75" thickBot="1" x14ac:dyDescent="0.3">
      <c r="C75" s="126" t="s">
        <v>472</v>
      </c>
      <c r="D75" s="64" t="s">
        <v>740</v>
      </c>
      <c r="E75" s="24" t="s">
        <v>24</v>
      </c>
      <c r="F75" s="260">
        <v>12</v>
      </c>
      <c r="G75" s="160"/>
      <c r="H75" s="167">
        <f t="shared" si="9"/>
        <v>0</v>
      </c>
      <c r="I75" s="23"/>
    </row>
    <row r="76" spans="3:9" ht="15.75" thickBot="1" x14ac:dyDescent="0.3">
      <c r="C76" s="60" t="s">
        <v>474</v>
      </c>
      <c r="D76" s="30" t="s">
        <v>741</v>
      </c>
      <c r="E76" s="24" t="s">
        <v>24</v>
      </c>
      <c r="F76" s="260">
        <v>4</v>
      </c>
      <c r="G76" s="160"/>
      <c r="H76" s="167">
        <f t="shared" si="9"/>
        <v>0</v>
      </c>
      <c r="I76" s="23"/>
    </row>
    <row r="77" spans="3:9" ht="15.75" thickBot="1" x14ac:dyDescent="0.3">
      <c r="C77" s="60" t="s">
        <v>476</v>
      </c>
      <c r="D77" s="30" t="s">
        <v>742</v>
      </c>
      <c r="E77" s="24" t="s">
        <v>24</v>
      </c>
      <c r="F77" s="260">
        <v>48</v>
      </c>
      <c r="G77" s="160"/>
      <c r="H77" s="167">
        <f t="shared" si="9"/>
        <v>0</v>
      </c>
      <c r="I77" s="23"/>
    </row>
    <row r="78" spans="3:9" ht="15.75" thickBot="1" x14ac:dyDescent="0.3">
      <c r="C78" s="60" t="s">
        <v>478</v>
      </c>
      <c r="D78" s="30" t="s">
        <v>743</v>
      </c>
      <c r="E78" s="24" t="s">
        <v>24</v>
      </c>
      <c r="F78" s="260">
        <v>17</v>
      </c>
      <c r="G78" s="160"/>
      <c r="H78" s="167">
        <f t="shared" si="9"/>
        <v>0</v>
      </c>
      <c r="I78" s="23"/>
    </row>
    <row r="79" spans="3:9" ht="15.75" thickBot="1" x14ac:dyDescent="0.3">
      <c r="C79" s="60" t="s">
        <v>480</v>
      </c>
      <c r="D79" s="30" t="s">
        <v>744</v>
      </c>
      <c r="E79" s="24" t="s">
        <v>24</v>
      </c>
      <c r="F79" s="260">
        <v>18</v>
      </c>
      <c r="G79" s="160"/>
      <c r="H79" s="167">
        <f t="shared" si="9"/>
        <v>0</v>
      </c>
      <c r="I79" s="23"/>
    </row>
    <row r="80" spans="3:9" ht="15.75" thickBot="1" x14ac:dyDescent="0.3">
      <c r="C80" s="60" t="s">
        <v>482</v>
      </c>
      <c r="D80" s="30" t="s">
        <v>745</v>
      </c>
      <c r="E80" s="24" t="s">
        <v>24</v>
      </c>
      <c r="F80" s="260">
        <v>9</v>
      </c>
      <c r="G80" s="160"/>
      <c r="H80" s="167">
        <f t="shared" si="9"/>
        <v>0</v>
      </c>
      <c r="I80" s="23"/>
    </row>
    <row r="81" spans="3:9" ht="15.75" thickBot="1" x14ac:dyDescent="0.3">
      <c r="C81" s="60" t="s">
        <v>582</v>
      </c>
      <c r="D81" s="30" t="s">
        <v>463</v>
      </c>
      <c r="E81" s="24" t="s">
        <v>24</v>
      </c>
      <c r="F81" s="260">
        <v>4</v>
      </c>
      <c r="G81" s="160"/>
      <c r="H81" s="167">
        <f t="shared" si="9"/>
        <v>0</v>
      </c>
      <c r="I81" s="23"/>
    </row>
    <row r="82" spans="3:9" ht="15.75" thickBot="1" x14ac:dyDescent="0.3">
      <c r="C82" s="60" t="s">
        <v>583</v>
      </c>
      <c r="D82" s="30" t="s">
        <v>465</v>
      </c>
      <c r="E82" s="24" t="s">
        <v>24</v>
      </c>
      <c r="F82" s="260">
        <v>15</v>
      </c>
      <c r="G82" s="160"/>
      <c r="H82" s="167">
        <f t="shared" si="9"/>
        <v>0</v>
      </c>
      <c r="I82" s="23"/>
    </row>
    <row r="83" spans="3:9" ht="15.75" thickBot="1" x14ac:dyDescent="0.3">
      <c r="C83" s="60" t="s">
        <v>585</v>
      </c>
      <c r="D83" s="30" t="s">
        <v>577</v>
      </c>
      <c r="E83" s="24" t="s">
        <v>24</v>
      </c>
      <c r="F83" s="260">
        <v>24</v>
      </c>
      <c r="G83" s="160"/>
      <c r="H83" s="167">
        <f t="shared" si="9"/>
        <v>0</v>
      </c>
      <c r="I83" s="23"/>
    </row>
    <row r="84" spans="3:9" ht="15.75" thickBot="1" x14ac:dyDescent="0.3">
      <c r="C84" s="60" t="s">
        <v>746</v>
      </c>
      <c r="D84" s="30" t="s">
        <v>192</v>
      </c>
      <c r="E84" s="24" t="s">
        <v>24</v>
      </c>
      <c r="F84" s="260">
        <v>8</v>
      </c>
      <c r="G84" s="160"/>
      <c r="H84" s="167">
        <f t="shared" si="9"/>
        <v>0</v>
      </c>
      <c r="I84" s="23"/>
    </row>
    <row r="85" spans="3:9" ht="15.75" thickBot="1" x14ac:dyDescent="0.3">
      <c r="C85" s="60" t="s">
        <v>747</v>
      </c>
      <c r="D85" s="30" t="s">
        <v>748</v>
      </c>
      <c r="E85" s="24" t="s">
        <v>24</v>
      </c>
      <c r="F85" s="260">
        <v>4</v>
      </c>
      <c r="G85" s="160"/>
      <c r="H85" s="167">
        <f t="shared" si="9"/>
        <v>0</v>
      </c>
      <c r="I85" s="23"/>
    </row>
    <row r="86" spans="3:9" ht="15.75" thickBot="1" x14ac:dyDescent="0.3">
      <c r="C86" s="60" t="s">
        <v>749</v>
      </c>
      <c r="D86" s="30" t="s">
        <v>750</v>
      </c>
      <c r="E86" s="24" t="s">
        <v>24</v>
      </c>
      <c r="F86" s="260">
        <v>14</v>
      </c>
      <c r="G86" s="160"/>
      <c r="H86" s="167">
        <f t="shared" si="9"/>
        <v>0</v>
      </c>
      <c r="I86" s="23"/>
    </row>
    <row r="87" spans="3:9" ht="15.75" thickBot="1" x14ac:dyDescent="0.3">
      <c r="C87" s="60" t="s">
        <v>751</v>
      </c>
      <c r="D87" s="30" t="s">
        <v>752</v>
      </c>
      <c r="E87" s="24" t="s">
        <v>24</v>
      </c>
      <c r="F87" s="260">
        <v>24</v>
      </c>
      <c r="G87" s="160"/>
      <c r="H87" s="167">
        <f t="shared" si="9"/>
        <v>0</v>
      </c>
      <c r="I87" s="23"/>
    </row>
    <row r="88" spans="3:9" ht="15.75" thickBot="1" x14ac:dyDescent="0.3">
      <c r="C88" s="60" t="s">
        <v>753</v>
      </c>
      <c r="D88" s="30" t="s">
        <v>754</v>
      </c>
      <c r="E88" s="24" t="s">
        <v>24</v>
      </c>
      <c r="F88" s="260">
        <v>8</v>
      </c>
      <c r="G88" s="160"/>
      <c r="H88" s="167">
        <f t="shared" si="9"/>
        <v>0</v>
      </c>
      <c r="I88" s="23"/>
    </row>
    <row r="89" spans="3:9" ht="15.75" thickBot="1" x14ac:dyDescent="0.3">
      <c r="C89" s="60" t="s">
        <v>755</v>
      </c>
      <c r="D89" s="30" t="s">
        <v>756</v>
      </c>
      <c r="E89" s="24" t="s">
        <v>11</v>
      </c>
      <c r="F89" s="260">
        <v>1</v>
      </c>
      <c r="G89" s="160"/>
      <c r="H89" s="167">
        <f t="shared" si="9"/>
        <v>0</v>
      </c>
      <c r="I89" s="23"/>
    </row>
    <row r="90" spans="3:9" ht="23.25" thickBot="1" x14ac:dyDescent="0.3">
      <c r="C90" s="60" t="s">
        <v>757</v>
      </c>
      <c r="D90" s="49" t="s">
        <v>758</v>
      </c>
      <c r="E90" s="50" t="s">
        <v>68</v>
      </c>
      <c r="F90" s="259">
        <v>86.25</v>
      </c>
      <c r="G90" s="160"/>
      <c r="H90" s="167">
        <f t="shared" si="9"/>
        <v>0</v>
      </c>
      <c r="I90" s="23"/>
    </row>
    <row r="91" spans="3:9" ht="23.25" thickBot="1" x14ac:dyDescent="0.3">
      <c r="C91" s="64" t="s">
        <v>759</v>
      </c>
      <c r="D91" s="30" t="s">
        <v>760</v>
      </c>
      <c r="E91" s="24" t="s">
        <v>24</v>
      </c>
      <c r="F91" s="260">
        <v>4</v>
      </c>
      <c r="G91" s="158"/>
      <c r="H91" s="167">
        <f t="shared" si="9"/>
        <v>0</v>
      </c>
      <c r="I91" s="23"/>
    </row>
    <row r="92" spans="3:9" ht="23.25" thickBot="1" x14ac:dyDescent="0.3">
      <c r="C92" s="64" t="s">
        <v>761</v>
      </c>
      <c r="D92" s="30" t="s">
        <v>762</v>
      </c>
      <c r="E92" s="24" t="s">
        <v>24</v>
      </c>
      <c r="F92" s="260">
        <v>7</v>
      </c>
      <c r="G92" s="158"/>
      <c r="H92" s="167">
        <f t="shared" si="9"/>
        <v>0</v>
      </c>
      <c r="I92" s="23"/>
    </row>
    <row r="93" spans="3:9" ht="23.25" thickBot="1" x14ac:dyDescent="0.3">
      <c r="C93" s="64" t="s">
        <v>763</v>
      </c>
      <c r="D93" s="30" t="s">
        <v>764</v>
      </c>
      <c r="E93" s="24" t="s">
        <v>24</v>
      </c>
      <c r="F93" s="260">
        <v>36</v>
      </c>
      <c r="G93" s="158"/>
      <c r="H93" s="167">
        <f t="shared" si="9"/>
        <v>0</v>
      </c>
      <c r="I93" s="23"/>
    </row>
    <row r="94" spans="3:9" ht="23.25" thickBot="1" x14ac:dyDescent="0.3">
      <c r="C94" s="64" t="s">
        <v>765</v>
      </c>
      <c r="D94" s="30" t="s">
        <v>766</v>
      </c>
      <c r="E94" s="24" t="s">
        <v>24</v>
      </c>
      <c r="F94" s="260">
        <v>8</v>
      </c>
      <c r="G94" s="158"/>
      <c r="H94" s="167">
        <f t="shared" si="9"/>
        <v>0</v>
      </c>
      <c r="I94" s="23"/>
    </row>
    <row r="95" spans="3:9" ht="23.25" thickBot="1" x14ac:dyDescent="0.3">
      <c r="C95" s="64" t="s">
        <v>767</v>
      </c>
      <c r="D95" s="30" t="s">
        <v>768</v>
      </c>
      <c r="E95" s="24" t="s">
        <v>24</v>
      </c>
      <c r="F95" s="260">
        <v>2</v>
      </c>
      <c r="G95" s="158"/>
      <c r="H95" s="167">
        <f t="shared" si="9"/>
        <v>0</v>
      </c>
      <c r="I95" s="23"/>
    </row>
    <row r="96" spans="3:9" ht="23.25" thickBot="1" x14ac:dyDescent="0.3">
      <c r="C96" s="64" t="s">
        <v>769</v>
      </c>
      <c r="D96" s="30" t="s">
        <v>770</v>
      </c>
      <c r="E96" s="24" t="s">
        <v>24</v>
      </c>
      <c r="F96" s="260">
        <v>24</v>
      </c>
      <c r="G96" s="158"/>
      <c r="H96" s="167">
        <f t="shared" si="9"/>
        <v>0</v>
      </c>
      <c r="I96" s="23"/>
    </row>
    <row r="97" spans="3:9" ht="23.25" thickBot="1" x14ac:dyDescent="0.3">
      <c r="C97" s="64" t="s">
        <v>771</v>
      </c>
      <c r="D97" s="30" t="s">
        <v>772</v>
      </c>
      <c r="E97" s="24" t="s">
        <v>24</v>
      </c>
      <c r="F97" s="260">
        <v>5</v>
      </c>
      <c r="G97" s="158"/>
      <c r="H97" s="167">
        <f t="shared" si="9"/>
        <v>0</v>
      </c>
      <c r="I97" s="23"/>
    </row>
    <row r="98" spans="3:9" ht="23.25" thickBot="1" x14ac:dyDescent="0.3">
      <c r="C98" s="64" t="s">
        <v>773</v>
      </c>
      <c r="D98" s="30" t="s">
        <v>768</v>
      </c>
      <c r="E98" s="24" t="s">
        <v>24</v>
      </c>
      <c r="F98" s="260">
        <v>2</v>
      </c>
      <c r="G98" s="158"/>
      <c r="H98" s="167">
        <f t="shared" si="9"/>
        <v>0</v>
      </c>
      <c r="I98" s="23"/>
    </row>
    <row r="99" spans="3:9" ht="23.25" thickBot="1" x14ac:dyDescent="0.3">
      <c r="C99" s="64" t="s">
        <v>774</v>
      </c>
      <c r="D99" s="30" t="s">
        <v>775</v>
      </c>
      <c r="E99" s="24" t="s">
        <v>24</v>
      </c>
      <c r="F99" s="260">
        <v>1169.3399999999999</v>
      </c>
      <c r="G99" s="158"/>
      <c r="H99" s="167">
        <f t="shared" si="9"/>
        <v>0</v>
      </c>
      <c r="I99" s="23"/>
    </row>
    <row r="100" spans="3:9" ht="23.25" thickBot="1" x14ac:dyDescent="0.3">
      <c r="C100" s="64" t="s">
        <v>776</v>
      </c>
      <c r="D100" s="30" t="s">
        <v>777</v>
      </c>
      <c r="E100" s="24" t="s">
        <v>778</v>
      </c>
      <c r="F100" s="260">
        <v>4383.4799999999996</v>
      </c>
      <c r="G100" s="158"/>
      <c r="H100" s="167">
        <f t="shared" si="9"/>
        <v>0</v>
      </c>
      <c r="I100" s="23"/>
    </row>
    <row r="101" spans="3:9" ht="23.25" thickBot="1" x14ac:dyDescent="0.3">
      <c r="C101" s="64" t="s">
        <v>779</v>
      </c>
      <c r="D101" s="30" t="s">
        <v>780</v>
      </c>
      <c r="E101" s="24" t="s">
        <v>24</v>
      </c>
      <c r="F101" s="260">
        <v>4</v>
      </c>
      <c r="G101" s="158"/>
      <c r="H101" s="167">
        <f t="shared" si="9"/>
        <v>0</v>
      </c>
      <c r="I101" s="23"/>
    </row>
    <row r="102" spans="3:9" ht="23.25" thickBot="1" x14ac:dyDescent="0.3">
      <c r="C102" s="64" t="s">
        <v>781</v>
      </c>
      <c r="D102" s="30" t="s">
        <v>782</v>
      </c>
      <c r="E102" s="24" t="s">
        <v>24</v>
      </c>
      <c r="F102" s="260">
        <v>24</v>
      </c>
      <c r="G102" s="158"/>
      <c r="H102" s="167">
        <f t="shared" si="9"/>
        <v>0</v>
      </c>
      <c r="I102" s="23"/>
    </row>
    <row r="103" spans="3:9" ht="15.75" thickBot="1" x14ac:dyDescent="0.3">
      <c r="C103" s="64" t="s">
        <v>783</v>
      </c>
      <c r="D103" s="30" t="s">
        <v>784</v>
      </c>
      <c r="E103" s="24" t="s">
        <v>24</v>
      </c>
      <c r="F103" s="260">
        <v>4</v>
      </c>
      <c r="G103" s="158"/>
      <c r="H103" s="167">
        <f t="shared" si="9"/>
        <v>0</v>
      </c>
      <c r="I103" s="23"/>
    </row>
    <row r="104" spans="3:9" ht="15.75" thickBot="1" x14ac:dyDescent="0.3">
      <c r="C104" s="64" t="s">
        <v>785</v>
      </c>
      <c r="D104" s="30" t="s">
        <v>786</v>
      </c>
      <c r="E104" s="24" t="s">
        <v>24</v>
      </c>
      <c r="F104" s="260">
        <v>4</v>
      </c>
      <c r="G104" s="158"/>
      <c r="H104" s="167">
        <f t="shared" si="9"/>
        <v>0</v>
      </c>
      <c r="I104" s="23"/>
    </row>
    <row r="105" spans="3:9" ht="23.25" thickBot="1" x14ac:dyDescent="0.3">
      <c r="C105" s="64" t="s">
        <v>787</v>
      </c>
      <c r="D105" s="30" t="s">
        <v>788</v>
      </c>
      <c r="E105" s="24" t="s">
        <v>24</v>
      </c>
      <c r="F105" s="260">
        <v>12</v>
      </c>
      <c r="G105" s="158"/>
      <c r="H105" s="167">
        <f t="shared" si="9"/>
        <v>0</v>
      </c>
      <c r="I105" s="23"/>
    </row>
    <row r="106" spans="3:9" ht="23.25" thickBot="1" x14ac:dyDescent="0.3">
      <c r="C106" s="64" t="s">
        <v>789</v>
      </c>
      <c r="D106" s="30" t="s">
        <v>790</v>
      </c>
      <c r="E106" s="24" t="s">
        <v>24</v>
      </c>
      <c r="F106" s="260">
        <v>8</v>
      </c>
      <c r="G106" s="158"/>
      <c r="H106" s="167">
        <f t="shared" si="9"/>
        <v>0</v>
      </c>
      <c r="I106" s="23"/>
    </row>
    <row r="107" spans="3:9" ht="15.75" thickBot="1" x14ac:dyDescent="0.3">
      <c r="C107" s="52"/>
      <c r="D107" s="53" t="s">
        <v>791</v>
      </c>
      <c r="E107" s="53"/>
      <c r="F107" s="269"/>
      <c r="G107" s="156"/>
      <c r="H107" s="165"/>
      <c r="I107" s="23"/>
    </row>
    <row r="108" spans="3:9" ht="15.75" thickBot="1" x14ac:dyDescent="0.3">
      <c r="C108" s="58" t="s">
        <v>71</v>
      </c>
      <c r="D108" s="55" t="s">
        <v>791</v>
      </c>
      <c r="E108" s="56"/>
      <c r="F108" s="272"/>
      <c r="G108" s="157"/>
      <c r="H108" s="166">
        <f>SUBTOTAL(9,H109)</f>
        <v>0</v>
      </c>
      <c r="I108" s="23"/>
    </row>
    <row r="109" spans="3:9" ht="34.5" thickBot="1" x14ac:dyDescent="0.3">
      <c r="C109" s="60" t="s">
        <v>260</v>
      </c>
      <c r="D109" s="49" t="s">
        <v>792</v>
      </c>
      <c r="E109" s="50" t="s">
        <v>11</v>
      </c>
      <c r="F109" s="287">
        <v>1</v>
      </c>
      <c r="G109" s="162"/>
      <c r="H109" s="164"/>
      <c r="I109" s="23"/>
    </row>
    <row r="110" spans="3:9" ht="15.75" thickBot="1" x14ac:dyDescent="0.3">
      <c r="C110" s="52"/>
      <c r="D110" s="53" t="s">
        <v>793</v>
      </c>
      <c r="E110" s="53"/>
      <c r="F110" s="269"/>
      <c r="G110" s="156"/>
      <c r="H110" s="165"/>
      <c r="I110" s="23"/>
    </row>
    <row r="111" spans="3:9" ht="15.75" thickBot="1" x14ac:dyDescent="0.3">
      <c r="C111" s="58" t="s">
        <v>107</v>
      </c>
      <c r="D111" s="55" t="s">
        <v>793</v>
      </c>
      <c r="E111" s="56"/>
      <c r="F111" s="272"/>
      <c r="G111" s="157"/>
      <c r="H111" s="166">
        <f>SUBTOTAL(9,H112)</f>
        <v>0</v>
      </c>
      <c r="I111" s="23"/>
    </row>
    <row r="112" spans="3:9" ht="23.25" thickBot="1" x14ac:dyDescent="0.3">
      <c r="C112" s="60" t="s">
        <v>305</v>
      </c>
      <c r="D112" s="49" t="s">
        <v>794</v>
      </c>
      <c r="E112" s="50" t="s">
        <v>11</v>
      </c>
      <c r="F112" s="287">
        <v>1</v>
      </c>
      <c r="G112" s="162"/>
      <c r="H112" s="164"/>
      <c r="I112" s="23"/>
    </row>
    <row r="113" spans="3:9" ht="15.75" x14ac:dyDescent="0.25">
      <c r="D113" s="365" t="s">
        <v>1269</v>
      </c>
      <c r="E113" s="366"/>
      <c r="F113" s="366"/>
      <c r="G113" s="367"/>
      <c r="H113" s="349">
        <f>+SUBTOTAL(9,H8:H112)</f>
        <v>0</v>
      </c>
      <c r="I113" s="23"/>
    </row>
    <row r="114" spans="3:9" ht="15.75" x14ac:dyDescent="0.25">
      <c r="D114" s="362" t="s">
        <v>1270</v>
      </c>
      <c r="E114" s="363"/>
      <c r="F114" s="363"/>
      <c r="G114" s="364"/>
      <c r="H114" s="350">
        <f>H113*0.1</f>
        <v>0</v>
      </c>
      <c r="I114" s="23"/>
    </row>
    <row r="115" spans="3:9" ht="15.75" x14ac:dyDescent="0.25">
      <c r="D115" s="362" t="s">
        <v>1271</v>
      </c>
      <c r="E115" s="363"/>
      <c r="F115" s="363"/>
      <c r="G115" s="364"/>
      <c r="H115" s="350">
        <f>H113*0.05</f>
        <v>0</v>
      </c>
      <c r="I115" s="23"/>
    </row>
    <row r="116" spans="3:9" ht="16.5" thickBot="1" x14ac:dyDescent="0.3">
      <c r="D116" s="359" t="s">
        <v>1272</v>
      </c>
      <c r="E116" s="360"/>
      <c r="F116" s="360"/>
      <c r="G116" s="361"/>
      <c r="H116" s="351">
        <f>SUM(H113:H115)</f>
        <v>0</v>
      </c>
      <c r="I116" s="23"/>
    </row>
    <row r="117" spans="3:9" x14ac:dyDescent="0.25">
      <c r="E117"/>
      <c r="F117"/>
      <c r="G117"/>
      <c r="H117"/>
    </row>
    <row r="118" spans="3:9" x14ac:dyDescent="0.25">
      <c r="E118"/>
      <c r="F118"/>
      <c r="G118"/>
      <c r="H118"/>
    </row>
    <row r="119" spans="3:9" ht="15.75" thickBot="1" x14ac:dyDescent="0.3">
      <c r="C119" s="52"/>
      <c r="D119" s="53" t="s">
        <v>507</v>
      </c>
      <c r="E119" s="53"/>
      <c r="F119" s="269"/>
      <c r="G119" s="156"/>
      <c r="H119" s="165"/>
      <c r="I119" s="23"/>
    </row>
    <row r="120" spans="3:9" ht="15.75" thickBot="1" x14ac:dyDescent="0.3">
      <c r="C120" s="58" t="s">
        <v>116</v>
      </c>
      <c r="D120" s="55" t="s">
        <v>507</v>
      </c>
      <c r="E120" s="59"/>
      <c r="F120" s="293"/>
      <c r="G120" s="163"/>
      <c r="H120" s="169">
        <f>SUBTOTAL(9,H122:H168)</f>
        <v>0</v>
      </c>
      <c r="I120" s="23"/>
    </row>
    <row r="121" spans="3:9" ht="15.75" thickBot="1" x14ac:dyDescent="0.3">
      <c r="C121" s="58" t="s">
        <v>309</v>
      </c>
      <c r="D121" s="55" t="s">
        <v>795</v>
      </c>
      <c r="E121" s="65"/>
      <c r="F121" s="277"/>
      <c r="G121" s="161"/>
      <c r="H121" s="169"/>
      <c r="I121" s="23"/>
    </row>
    <row r="122" spans="3:9" ht="15.75" thickBot="1" x14ac:dyDescent="0.3">
      <c r="C122" s="60" t="s">
        <v>796</v>
      </c>
      <c r="D122" s="49" t="s">
        <v>797</v>
      </c>
      <c r="E122" s="50" t="s">
        <v>68</v>
      </c>
      <c r="F122" s="259">
        <v>591.20000000000005</v>
      </c>
      <c r="G122" s="160"/>
      <c r="H122" s="170">
        <f>F122*G122</f>
        <v>0</v>
      </c>
      <c r="I122" s="23"/>
    </row>
    <row r="123" spans="3:9" ht="15.75" thickBot="1" x14ac:dyDescent="0.3">
      <c r="C123" s="60" t="s">
        <v>798</v>
      </c>
      <c r="D123" s="49" t="s">
        <v>799</v>
      </c>
      <c r="E123" s="50" t="s">
        <v>68</v>
      </c>
      <c r="F123" s="259">
        <v>765.39</v>
      </c>
      <c r="G123" s="160"/>
      <c r="H123" s="170">
        <f t="shared" ref="H123:H168" si="10">F123*G123</f>
        <v>0</v>
      </c>
      <c r="I123" s="23"/>
    </row>
    <row r="124" spans="3:9" ht="15.75" thickBot="1" x14ac:dyDescent="0.3">
      <c r="C124" s="60" t="s">
        <v>800</v>
      </c>
      <c r="D124" s="49" t="s">
        <v>587</v>
      </c>
      <c r="E124" s="50" t="s">
        <v>68</v>
      </c>
      <c r="F124" s="259">
        <v>589.79999999999995</v>
      </c>
      <c r="G124" s="160"/>
      <c r="H124" s="170">
        <f t="shared" si="10"/>
        <v>0</v>
      </c>
      <c r="I124" s="23"/>
    </row>
    <row r="125" spans="3:9" ht="15.75" thickBot="1" x14ac:dyDescent="0.3">
      <c r="C125" s="60" t="s">
        <v>801</v>
      </c>
      <c r="D125" s="49" t="s">
        <v>588</v>
      </c>
      <c r="E125" s="50" t="s">
        <v>68</v>
      </c>
      <c r="F125" s="259">
        <v>155.25</v>
      </c>
      <c r="G125" s="160"/>
      <c r="H125" s="170">
        <f t="shared" si="10"/>
        <v>0</v>
      </c>
      <c r="I125" s="23"/>
    </row>
    <row r="126" spans="3:9" ht="15.75" thickBot="1" x14ac:dyDescent="0.3">
      <c r="C126" s="60" t="s">
        <v>802</v>
      </c>
      <c r="D126" s="49" t="s">
        <v>803</v>
      </c>
      <c r="E126" s="50" t="s">
        <v>68</v>
      </c>
      <c r="F126" s="259">
        <v>1782.81</v>
      </c>
      <c r="G126" s="160"/>
      <c r="H126" s="170">
        <f t="shared" si="10"/>
        <v>0</v>
      </c>
      <c r="I126" s="23"/>
    </row>
    <row r="127" spans="3:9" ht="15.75" thickBot="1" x14ac:dyDescent="0.3">
      <c r="C127" s="60" t="s">
        <v>804</v>
      </c>
      <c r="D127" s="49" t="s">
        <v>526</v>
      </c>
      <c r="E127" s="50" t="s">
        <v>24</v>
      </c>
      <c r="F127" s="259">
        <v>29</v>
      </c>
      <c r="G127" s="160"/>
      <c r="H127" s="170">
        <f t="shared" si="10"/>
        <v>0</v>
      </c>
      <c r="I127" s="23"/>
    </row>
    <row r="128" spans="3:9" ht="15.75" thickBot="1" x14ac:dyDescent="0.3">
      <c r="C128" s="60" t="s">
        <v>805</v>
      </c>
      <c r="D128" s="49" t="s">
        <v>528</v>
      </c>
      <c r="E128" s="50" t="s">
        <v>24</v>
      </c>
      <c r="F128" s="259">
        <v>13</v>
      </c>
      <c r="G128" s="160"/>
      <c r="H128" s="170">
        <f t="shared" si="10"/>
        <v>0</v>
      </c>
      <c r="I128" s="23"/>
    </row>
    <row r="129" spans="3:9" ht="15.75" thickBot="1" x14ac:dyDescent="0.3">
      <c r="C129" s="60" t="s">
        <v>806</v>
      </c>
      <c r="D129" s="49" t="s">
        <v>594</v>
      </c>
      <c r="E129" s="50" t="s">
        <v>24</v>
      </c>
      <c r="F129" s="259">
        <v>4</v>
      </c>
      <c r="G129" s="160"/>
      <c r="H129" s="170">
        <f t="shared" si="10"/>
        <v>0</v>
      </c>
      <c r="I129" s="23"/>
    </row>
    <row r="130" spans="3:9" ht="15.75" thickBot="1" x14ac:dyDescent="0.3">
      <c r="C130" s="60" t="s">
        <v>807</v>
      </c>
      <c r="D130" s="49" t="s">
        <v>322</v>
      </c>
      <c r="E130" s="50" t="s">
        <v>24</v>
      </c>
      <c r="F130" s="259">
        <v>1</v>
      </c>
      <c r="G130" s="160"/>
      <c r="H130" s="170">
        <f t="shared" si="10"/>
        <v>0</v>
      </c>
      <c r="I130" s="23"/>
    </row>
    <row r="131" spans="3:9" ht="15.75" thickBot="1" x14ac:dyDescent="0.3">
      <c r="C131" s="60" t="s">
        <v>808</v>
      </c>
      <c r="D131" s="49" t="s">
        <v>809</v>
      </c>
      <c r="E131" s="50" t="s">
        <v>24</v>
      </c>
      <c r="F131" s="259">
        <v>72</v>
      </c>
      <c r="G131" s="160"/>
      <c r="H131" s="170">
        <f t="shared" si="10"/>
        <v>0</v>
      </c>
      <c r="I131" s="23"/>
    </row>
    <row r="132" spans="3:9" ht="15.75" thickBot="1" x14ac:dyDescent="0.3">
      <c r="C132" s="60" t="s">
        <v>810</v>
      </c>
      <c r="D132" s="49" t="s">
        <v>811</v>
      </c>
      <c r="E132" s="50" t="s">
        <v>24</v>
      </c>
      <c r="F132" s="259">
        <v>36</v>
      </c>
      <c r="G132" s="160"/>
      <c r="H132" s="170">
        <f t="shared" si="10"/>
        <v>0</v>
      </c>
      <c r="I132" s="23"/>
    </row>
    <row r="133" spans="3:9" ht="15.75" thickBot="1" x14ac:dyDescent="0.3">
      <c r="C133" s="60" t="s">
        <v>812</v>
      </c>
      <c r="D133" s="49" t="s">
        <v>813</v>
      </c>
      <c r="E133" s="50" t="s">
        <v>24</v>
      </c>
      <c r="F133" s="259">
        <v>14</v>
      </c>
      <c r="G133" s="160"/>
      <c r="H133" s="170">
        <f t="shared" si="10"/>
        <v>0</v>
      </c>
      <c r="I133" s="23"/>
    </row>
    <row r="134" spans="3:9" ht="15.75" thickBot="1" x14ac:dyDescent="0.3">
      <c r="C134" s="60" t="s">
        <v>814</v>
      </c>
      <c r="D134" s="49" t="s">
        <v>815</v>
      </c>
      <c r="E134" s="50" t="s">
        <v>24</v>
      </c>
      <c r="F134" s="259">
        <v>36</v>
      </c>
      <c r="G134" s="160"/>
      <c r="H134" s="170">
        <f t="shared" si="10"/>
        <v>0</v>
      </c>
      <c r="I134" s="23"/>
    </row>
    <row r="135" spans="3:9" ht="15.75" thickBot="1" x14ac:dyDescent="0.3">
      <c r="C135" s="60" t="s">
        <v>816</v>
      </c>
      <c r="D135" s="49" t="s">
        <v>817</v>
      </c>
      <c r="E135" s="50" t="s">
        <v>24</v>
      </c>
      <c r="F135" s="259">
        <v>4</v>
      </c>
      <c r="G135" s="160"/>
      <c r="H135" s="170">
        <f t="shared" si="10"/>
        <v>0</v>
      </c>
      <c r="I135" s="23"/>
    </row>
    <row r="136" spans="3:9" ht="15.75" thickBot="1" x14ac:dyDescent="0.3">
      <c r="C136" s="60" t="s">
        <v>818</v>
      </c>
      <c r="D136" s="49" t="s">
        <v>819</v>
      </c>
      <c r="E136" s="50" t="s">
        <v>24</v>
      </c>
      <c r="F136" s="259">
        <v>4</v>
      </c>
      <c r="G136" s="160"/>
      <c r="H136" s="170">
        <f t="shared" si="10"/>
        <v>0</v>
      </c>
      <c r="I136" s="23"/>
    </row>
    <row r="137" spans="3:9" ht="15.75" thickBot="1" x14ac:dyDescent="0.3">
      <c r="C137" s="60" t="s">
        <v>820</v>
      </c>
      <c r="D137" s="49" t="s">
        <v>821</v>
      </c>
      <c r="E137" s="50" t="s">
        <v>24</v>
      </c>
      <c r="F137" s="259">
        <v>12</v>
      </c>
      <c r="G137" s="160"/>
      <c r="H137" s="170">
        <f t="shared" si="10"/>
        <v>0</v>
      </c>
      <c r="I137" s="23"/>
    </row>
    <row r="138" spans="3:9" ht="15.75" thickBot="1" x14ac:dyDescent="0.3">
      <c r="C138" s="60" t="s">
        <v>822</v>
      </c>
      <c r="D138" s="49" t="s">
        <v>823</v>
      </c>
      <c r="E138" s="50" t="s">
        <v>24</v>
      </c>
      <c r="F138" s="259">
        <v>4</v>
      </c>
      <c r="G138" s="160"/>
      <c r="H138" s="170">
        <f t="shared" si="10"/>
        <v>0</v>
      </c>
      <c r="I138" s="23"/>
    </row>
    <row r="139" spans="3:9" ht="15.75" thickBot="1" x14ac:dyDescent="0.3">
      <c r="C139" s="60" t="s">
        <v>824</v>
      </c>
      <c r="D139" s="49" t="s">
        <v>825</v>
      </c>
      <c r="E139" s="50" t="s">
        <v>24</v>
      </c>
      <c r="F139" s="259">
        <v>48</v>
      </c>
      <c r="G139" s="160"/>
      <c r="H139" s="170">
        <f t="shared" si="10"/>
        <v>0</v>
      </c>
      <c r="I139" s="23"/>
    </row>
    <row r="140" spans="3:9" ht="15.75" thickBot="1" x14ac:dyDescent="0.3">
      <c r="C140" s="60" t="s">
        <v>826</v>
      </c>
      <c r="D140" s="49" t="s">
        <v>827</v>
      </c>
      <c r="E140" s="50" t="s">
        <v>24</v>
      </c>
      <c r="F140" s="259">
        <v>17</v>
      </c>
      <c r="G140" s="160"/>
      <c r="H140" s="170">
        <f t="shared" si="10"/>
        <v>0</v>
      </c>
      <c r="I140" s="23"/>
    </row>
    <row r="141" spans="3:9" ht="15.75" thickBot="1" x14ac:dyDescent="0.3">
      <c r="C141" s="60" t="s">
        <v>828</v>
      </c>
      <c r="D141" s="49" t="s">
        <v>829</v>
      </c>
      <c r="E141" s="50" t="s">
        <v>24</v>
      </c>
      <c r="F141" s="259">
        <v>18</v>
      </c>
      <c r="G141" s="160"/>
      <c r="H141" s="170">
        <f t="shared" si="10"/>
        <v>0</v>
      </c>
      <c r="I141" s="23"/>
    </row>
    <row r="142" spans="3:9" ht="15.75" thickBot="1" x14ac:dyDescent="0.3">
      <c r="C142" s="60" t="s">
        <v>830</v>
      </c>
      <c r="D142" s="49" t="s">
        <v>831</v>
      </c>
      <c r="E142" s="50" t="s">
        <v>24</v>
      </c>
      <c r="F142" s="259">
        <v>9</v>
      </c>
      <c r="G142" s="160"/>
      <c r="H142" s="170">
        <f t="shared" si="10"/>
        <v>0</v>
      </c>
      <c r="I142" s="23"/>
    </row>
    <row r="143" spans="3:9" ht="15.75" thickBot="1" x14ac:dyDescent="0.3">
      <c r="C143" s="60" t="s">
        <v>832</v>
      </c>
      <c r="D143" s="49" t="s">
        <v>534</v>
      </c>
      <c r="E143" s="50" t="s">
        <v>24</v>
      </c>
      <c r="F143" s="259">
        <v>4</v>
      </c>
      <c r="G143" s="160"/>
      <c r="H143" s="170">
        <f t="shared" si="10"/>
        <v>0</v>
      </c>
      <c r="I143" s="23"/>
    </row>
    <row r="144" spans="3:9" ht="15.75" thickBot="1" x14ac:dyDescent="0.3">
      <c r="C144" s="60" t="s">
        <v>833</v>
      </c>
      <c r="D144" s="49" t="s">
        <v>536</v>
      </c>
      <c r="E144" s="50" t="s">
        <v>24</v>
      </c>
      <c r="F144" s="259">
        <v>15</v>
      </c>
      <c r="G144" s="160"/>
      <c r="H144" s="170">
        <f t="shared" si="10"/>
        <v>0</v>
      </c>
      <c r="I144" s="23"/>
    </row>
    <row r="145" spans="3:9" ht="15.75" thickBot="1" x14ac:dyDescent="0.3">
      <c r="C145" s="60" t="s">
        <v>834</v>
      </c>
      <c r="D145" s="49" t="s">
        <v>598</v>
      </c>
      <c r="E145" s="50" t="s">
        <v>24</v>
      </c>
      <c r="F145" s="259">
        <v>24</v>
      </c>
      <c r="G145" s="160"/>
      <c r="H145" s="170">
        <f t="shared" si="10"/>
        <v>0</v>
      </c>
      <c r="I145" s="23"/>
    </row>
    <row r="146" spans="3:9" ht="15.75" thickBot="1" x14ac:dyDescent="0.3">
      <c r="C146" s="60" t="s">
        <v>835</v>
      </c>
      <c r="D146" s="49" t="s">
        <v>324</v>
      </c>
      <c r="E146" s="50" t="s">
        <v>24</v>
      </c>
      <c r="F146" s="259">
        <v>8</v>
      </c>
      <c r="G146" s="160"/>
      <c r="H146" s="170">
        <f t="shared" si="10"/>
        <v>0</v>
      </c>
      <c r="I146" s="23"/>
    </row>
    <row r="147" spans="3:9" ht="15.75" thickBot="1" x14ac:dyDescent="0.3">
      <c r="C147" s="60" t="s">
        <v>836</v>
      </c>
      <c r="D147" s="49" t="s">
        <v>837</v>
      </c>
      <c r="E147" s="50" t="s">
        <v>24</v>
      </c>
      <c r="F147" s="259">
        <v>4</v>
      </c>
      <c r="G147" s="160"/>
      <c r="H147" s="170">
        <f t="shared" si="10"/>
        <v>0</v>
      </c>
      <c r="I147" s="23"/>
    </row>
    <row r="148" spans="3:9" ht="15.75" thickBot="1" x14ac:dyDescent="0.3">
      <c r="C148" s="60" t="s">
        <v>838</v>
      </c>
      <c r="D148" s="49" t="s">
        <v>839</v>
      </c>
      <c r="E148" s="50" t="s">
        <v>24</v>
      </c>
      <c r="F148" s="259">
        <v>14</v>
      </c>
      <c r="G148" s="160"/>
      <c r="H148" s="170">
        <f t="shared" si="10"/>
        <v>0</v>
      </c>
      <c r="I148" s="23"/>
    </row>
    <row r="149" spans="3:9" ht="15.75" thickBot="1" x14ac:dyDescent="0.3">
      <c r="C149" s="60" t="s">
        <v>840</v>
      </c>
      <c r="D149" s="49" t="s">
        <v>841</v>
      </c>
      <c r="E149" s="50" t="s">
        <v>24</v>
      </c>
      <c r="F149" s="259">
        <v>24</v>
      </c>
      <c r="G149" s="160"/>
      <c r="H149" s="170">
        <f t="shared" si="10"/>
        <v>0</v>
      </c>
      <c r="I149" s="23"/>
    </row>
    <row r="150" spans="3:9" ht="15.75" thickBot="1" x14ac:dyDescent="0.3">
      <c r="C150" s="60" t="s">
        <v>842</v>
      </c>
      <c r="D150" s="49" t="s">
        <v>843</v>
      </c>
      <c r="E150" s="50" t="s">
        <v>24</v>
      </c>
      <c r="F150" s="259">
        <v>8</v>
      </c>
      <c r="G150" s="160"/>
      <c r="H150" s="170">
        <f t="shared" si="10"/>
        <v>0</v>
      </c>
      <c r="I150" s="23"/>
    </row>
    <row r="151" spans="3:9" ht="15.75" thickBot="1" x14ac:dyDescent="0.3">
      <c r="C151" s="60" t="s">
        <v>864</v>
      </c>
      <c r="D151" s="49" t="s">
        <v>844</v>
      </c>
      <c r="E151" s="50" t="s">
        <v>11</v>
      </c>
      <c r="F151" s="259">
        <v>1</v>
      </c>
      <c r="G151" s="160"/>
      <c r="H151" s="170">
        <f t="shared" si="10"/>
        <v>0</v>
      </c>
      <c r="I151" s="23"/>
    </row>
    <row r="152" spans="3:9" ht="23.25" thickBot="1" x14ac:dyDescent="0.3">
      <c r="C152" s="60" t="s">
        <v>865</v>
      </c>
      <c r="D152" s="49" t="s">
        <v>845</v>
      </c>
      <c r="E152" s="50" t="s">
        <v>68</v>
      </c>
      <c r="F152" s="259">
        <v>86.25</v>
      </c>
      <c r="G152" s="160"/>
      <c r="H152" s="170">
        <f t="shared" si="10"/>
        <v>0</v>
      </c>
      <c r="I152" s="23"/>
    </row>
    <row r="153" spans="3:9" ht="23.25" thickBot="1" x14ac:dyDescent="0.3">
      <c r="C153" s="64" t="s">
        <v>866</v>
      </c>
      <c r="D153" s="30" t="s">
        <v>846</v>
      </c>
      <c r="E153" s="24" t="s">
        <v>24</v>
      </c>
      <c r="F153" s="260">
        <v>4</v>
      </c>
      <c r="G153" s="158"/>
      <c r="H153" s="170">
        <f t="shared" si="10"/>
        <v>0</v>
      </c>
      <c r="I153" s="23"/>
    </row>
    <row r="154" spans="3:9" ht="23.25" thickBot="1" x14ac:dyDescent="0.3">
      <c r="C154" s="64" t="s">
        <v>867</v>
      </c>
      <c r="D154" s="30" t="s">
        <v>847</v>
      </c>
      <c r="E154" s="24" t="s">
        <v>24</v>
      </c>
      <c r="F154" s="260">
        <v>7</v>
      </c>
      <c r="G154" s="158"/>
      <c r="H154" s="170">
        <f t="shared" si="10"/>
        <v>0</v>
      </c>
      <c r="I154" s="23"/>
    </row>
    <row r="155" spans="3:9" ht="23.25" thickBot="1" x14ac:dyDescent="0.3">
      <c r="C155" s="64" t="s">
        <v>868</v>
      </c>
      <c r="D155" s="30" t="s">
        <v>848</v>
      </c>
      <c r="E155" s="24" t="s">
        <v>24</v>
      </c>
      <c r="F155" s="260">
        <v>36</v>
      </c>
      <c r="G155" s="158"/>
      <c r="H155" s="170">
        <f t="shared" si="10"/>
        <v>0</v>
      </c>
      <c r="I155" s="23"/>
    </row>
    <row r="156" spans="3:9" ht="23.25" thickBot="1" x14ac:dyDescent="0.3">
      <c r="C156" s="64" t="s">
        <v>869</v>
      </c>
      <c r="D156" s="30" t="s">
        <v>849</v>
      </c>
      <c r="E156" s="24" t="s">
        <v>24</v>
      </c>
      <c r="F156" s="260">
        <v>8</v>
      </c>
      <c r="G156" s="158"/>
      <c r="H156" s="170">
        <f t="shared" si="10"/>
        <v>0</v>
      </c>
      <c r="I156" s="23"/>
    </row>
    <row r="157" spans="3:9" ht="23.25" thickBot="1" x14ac:dyDescent="0.3">
      <c r="C157" s="64" t="s">
        <v>870</v>
      </c>
      <c r="D157" s="30" t="s">
        <v>850</v>
      </c>
      <c r="E157" s="24" t="s">
        <v>24</v>
      </c>
      <c r="F157" s="260">
        <v>2</v>
      </c>
      <c r="G157" s="158"/>
      <c r="H157" s="170">
        <f t="shared" si="10"/>
        <v>0</v>
      </c>
      <c r="I157" s="23"/>
    </row>
    <row r="158" spans="3:9" ht="23.25" thickBot="1" x14ac:dyDescent="0.3">
      <c r="C158" s="64" t="s">
        <v>871</v>
      </c>
      <c r="D158" s="30" t="s">
        <v>851</v>
      </c>
      <c r="E158" s="24" t="s">
        <v>24</v>
      </c>
      <c r="F158" s="260">
        <v>24</v>
      </c>
      <c r="G158" s="158"/>
      <c r="H158" s="170">
        <f t="shared" si="10"/>
        <v>0</v>
      </c>
      <c r="I158" s="23"/>
    </row>
    <row r="159" spans="3:9" ht="23.25" thickBot="1" x14ac:dyDescent="0.3">
      <c r="C159" s="64" t="s">
        <v>872</v>
      </c>
      <c r="D159" s="30" t="s">
        <v>852</v>
      </c>
      <c r="E159" s="24" t="s">
        <v>24</v>
      </c>
      <c r="F159" s="260">
        <v>5</v>
      </c>
      <c r="G159" s="158"/>
      <c r="H159" s="170">
        <f t="shared" si="10"/>
        <v>0</v>
      </c>
      <c r="I159" s="23"/>
    </row>
    <row r="160" spans="3:9" ht="23.25" thickBot="1" x14ac:dyDescent="0.3">
      <c r="C160" s="64" t="s">
        <v>873</v>
      </c>
      <c r="D160" s="30" t="s">
        <v>850</v>
      </c>
      <c r="E160" s="24" t="s">
        <v>24</v>
      </c>
      <c r="F160" s="260">
        <v>2</v>
      </c>
      <c r="G160" s="158"/>
      <c r="H160" s="170">
        <f t="shared" si="10"/>
        <v>0</v>
      </c>
      <c r="I160" s="23"/>
    </row>
    <row r="161" spans="3:9" ht="23.25" thickBot="1" x14ac:dyDescent="0.3">
      <c r="C161" s="64" t="s">
        <v>874</v>
      </c>
      <c r="D161" s="30" t="s">
        <v>853</v>
      </c>
      <c r="E161" s="24" t="s">
        <v>24</v>
      </c>
      <c r="F161" s="260">
        <v>1169.3399999999999</v>
      </c>
      <c r="G161" s="158"/>
      <c r="H161" s="170">
        <f t="shared" si="10"/>
        <v>0</v>
      </c>
      <c r="I161" s="23"/>
    </row>
    <row r="162" spans="3:9" ht="23.25" thickBot="1" x14ac:dyDescent="0.3">
      <c r="C162" s="64" t="s">
        <v>875</v>
      </c>
      <c r="D162" s="30" t="s">
        <v>854</v>
      </c>
      <c r="E162" s="24" t="s">
        <v>778</v>
      </c>
      <c r="F162" s="260">
        <v>4383.4799999999996</v>
      </c>
      <c r="G162" s="158"/>
      <c r="H162" s="170">
        <f t="shared" si="10"/>
        <v>0</v>
      </c>
      <c r="I162" s="23"/>
    </row>
    <row r="163" spans="3:9" ht="23.25" thickBot="1" x14ac:dyDescent="0.3">
      <c r="C163" s="64" t="s">
        <v>876</v>
      </c>
      <c r="D163" s="30" t="s">
        <v>855</v>
      </c>
      <c r="E163" s="24" t="s">
        <v>24</v>
      </c>
      <c r="F163" s="260">
        <v>4</v>
      </c>
      <c r="G163" s="158"/>
      <c r="H163" s="170">
        <f t="shared" si="10"/>
        <v>0</v>
      </c>
      <c r="I163" s="23"/>
    </row>
    <row r="164" spans="3:9" ht="23.25" thickBot="1" x14ac:dyDescent="0.3">
      <c r="C164" s="64" t="s">
        <v>877</v>
      </c>
      <c r="D164" s="30" t="s">
        <v>856</v>
      </c>
      <c r="E164" s="24" t="s">
        <v>24</v>
      </c>
      <c r="F164" s="260">
        <v>24</v>
      </c>
      <c r="G164" s="158"/>
      <c r="H164" s="170">
        <f t="shared" si="10"/>
        <v>0</v>
      </c>
      <c r="I164" s="23"/>
    </row>
    <row r="165" spans="3:9" ht="15.75" thickBot="1" x14ac:dyDescent="0.3">
      <c r="C165" s="64" t="s">
        <v>878</v>
      </c>
      <c r="D165" s="30" t="s">
        <v>857</v>
      </c>
      <c r="E165" s="24" t="s">
        <v>24</v>
      </c>
      <c r="F165" s="260">
        <v>4</v>
      </c>
      <c r="G165" s="158"/>
      <c r="H165" s="170">
        <f t="shared" si="10"/>
        <v>0</v>
      </c>
      <c r="I165" s="23"/>
    </row>
    <row r="166" spans="3:9" ht="15.75" thickBot="1" x14ac:dyDescent="0.3">
      <c r="C166" s="64" t="s">
        <v>879</v>
      </c>
      <c r="D166" s="30" t="s">
        <v>858</v>
      </c>
      <c r="E166" s="24" t="s">
        <v>24</v>
      </c>
      <c r="F166" s="260">
        <v>4</v>
      </c>
      <c r="G166" s="158"/>
      <c r="H166" s="170">
        <f t="shared" si="10"/>
        <v>0</v>
      </c>
      <c r="I166" s="23"/>
    </row>
    <row r="167" spans="3:9" ht="23.25" thickBot="1" x14ac:dyDescent="0.3">
      <c r="C167" s="64" t="s">
        <v>880</v>
      </c>
      <c r="D167" s="30" t="s">
        <v>859</v>
      </c>
      <c r="E167" s="24" t="s">
        <v>24</v>
      </c>
      <c r="F167" s="260">
        <v>12</v>
      </c>
      <c r="G167" s="158"/>
      <c r="H167" s="170">
        <f t="shared" si="10"/>
        <v>0</v>
      </c>
      <c r="I167" s="23"/>
    </row>
    <row r="168" spans="3:9" ht="23.25" thickBot="1" x14ac:dyDescent="0.3">
      <c r="C168" s="64" t="s">
        <v>881</v>
      </c>
      <c r="D168" s="30" t="s">
        <v>860</v>
      </c>
      <c r="E168" s="24" t="s">
        <v>24</v>
      </c>
      <c r="F168" s="260">
        <v>8</v>
      </c>
      <c r="G168" s="158"/>
      <c r="H168" s="170">
        <f t="shared" si="10"/>
        <v>0</v>
      </c>
      <c r="I168" s="23"/>
    </row>
    <row r="169" spans="3:9" ht="15.75" thickBot="1" x14ac:dyDescent="0.3">
      <c r="C169" s="52"/>
      <c r="D169" s="53" t="s">
        <v>861</v>
      </c>
      <c r="E169" s="53"/>
      <c r="F169" s="269"/>
      <c r="G169" s="156"/>
      <c r="H169" s="165"/>
      <c r="I169" s="23"/>
    </row>
    <row r="170" spans="3:9" ht="15.75" thickBot="1" x14ac:dyDescent="0.3">
      <c r="C170" s="58" t="s">
        <v>166</v>
      </c>
      <c r="D170" s="55" t="s">
        <v>862</v>
      </c>
      <c r="E170" s="56"/>
      <c r="F170" s="272"/>
      <c r="G170" s="157"/>
      <c r="H170" s="166">
        <f>SUBTOTAL(9,H171)</f>
        <v>0</v>
      </c>
      <c r="I170" s="23"/>
    </row>
    <row r="171" spans="3:9" ht="34.5" thickBot="1" x14ac:dyDescent="0.3">
      <c r="C171" s="60" t="s">
        <v>312</v>
      </c>
      <c r="D171" s="49" t="s">
        <v>863</v>
      </c>
      <c r="E171" s="50" t="s">
        <v>11</v>
      </c>
      <c r="F171" s="287">
        <v>1</v>
      </c>
      <c r="G171" s="162"/>
      <c r="H171" s="164">
        <f>F171*G171</f>
        <v>0</v>
      </c>
      <c r="I171" s="23"/>
    </row>
    <row r="172" spans="3:9" ht="16.5" thickBot="1" x14ac:dyDescent="0.3">
      <c r="C172" s="86"/>
      <c r="D172" s="339" t="s">
        <v>1269</v>
      </c>
      <c r="E172" s="340"/>
      <c r="F172" s="340"/>
      <c r="G172" s="340"/>
      <c r="H172" s="337">
        <f>SUBTOTAL(9,H120:H171)</f>
        <v>0</v>
      </c>
      <c r="I172" s="23"/>
    </row>
    <row r="173" spans="3:9" ht="16.5" thickBot="1" x14ac:dyDescent="0.3">
      <c r="D173" s="339" t="s">
        <v>1273</v>
      </c>
      <c r="E173" s="340"/>
      <c r="F173" s="340"/>
      <c r="G173" s="340"/>
      <c r="H173" s="337">
        <f>H172</f>
        <v>0</v>
      </c>
    </row>
    <row r="174" spans="3:9" ht="16.5" thickBot="1" x14ac:dyDescent="0.3">
      <c r="D174" s="322"/>
      <c r="E174" s="322"/>
      <c r="F174" s="323"/>
      <c r="G174" s="324"/>
      <c r="H174" s="325"/>
    </row>
    <row r="175" spans="3:9" ht="15.75" x14ac:dyDescent="0.25">
      <c r="D175" s="365" t="s">
        <v>1274</v>
      </c>
      <c r="E175" s="366"/>
      <c r="F175" s="366"/>
      <c r="G175" s="367"/>
      <c r="H175" s="352">
        <f>H173+H116</f>
        <v>0</v>
      </c>
    </row>
    <row r="176" spans="3:9" ht="15.75" x14ac:dyDescent="0.25">
      <c r="D176" s="362" t="s">
        <v>1275</v>
      </c>
      <c r="E176" s="363"/>
      <c r="F176" s="363"/>
      <c r="G176" s="364"/>
      <c r="H176" s="353">
        <f>0.18*H175</f>
        <v>0</v>
      </c>
    </row>
    <row r="177" spans="4:8" ht="15.75" x14ac:dyDescent="0.25">
      <c r="D177" s="362" t="s">
        <v>1276</v>
      </c>
      <c r="E177" s="363"/>
      <c r="F177" s="363"/>
      <c r="G177" s="364"/>
      <c r="H177" s="353">
        <f>SUM(H175:H176)</f>
        <v>0</v>
      </c>
    </row>
  </sheetData>
  <mergeCells count="16">
    <mergeCell ref="D175:G175"/>
    <mergeCell ref="D176:G176"/>
    <mergeCell ref="D177:G177"/>
    <mergeCell ref="D113:G113"/>
    <mergeCell ref="D114:G114"/>
    <mergeCell ref="D115:G115"/>
    <mergeCell ref="D116:G116"/>
    <mergeCell ref="D172:G172"/>
    <mergeCell ref="D173:G173"/>
    <mergeCell ref="C3:H3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67"/>
  <sheetViews>
    <sheetView showGridLines="0" workbookViewId="0">
      <selection activeCell="I23" sqref="I23"/>
    </sheetView>
  </sheetViews>
  <sheetFormatPr baseColWidth="10" defaultRowHeight="15" x14ac:dyDescent="0.25"/>
  <cols>
    <col min="3" max="3" width="9.140625" bestFit="1" customWidth="1"/>
    <col min="4" max="4" width="45.5703125" customWidth="1"/>
    <col min="5" max="5" width="7" style="21" customWidth="1"/>
    <col min="6" max="6" width="9.42578125" style="251" customWidth="1"/>
    <col min="7" max="7" width="9.42578125" style="242" customWidth="1"/>
    <col min="8" max="8" width="13" style="242" customWidth="1"/>
  </cols>
  <sheetData>
    <row r="3" spans="3:9" ht="15.75" thickBot="1" x14ac:dyDescent="0.3"/>
    <row r="4" spans="3:9" ht="15.75" thickBot="1" x14ac:dyDescent="0.3">
      <c r="C4" s="32" t="s">
        <v>882</v>
      </c>
      <c r="D4" s="33"/>
      <c r="E4" s="33"/>
      <c r="F4" s="33"/>
      <c r="G4" s="33"/>
      <c r="H4" s="34"/>
      <c r="I4" s="23"/>
    </row>
    <row r="5" spans="3:9" x14ac:dyDescent="0.25">
      <c r="C5" s="35" t="s">
        <v>1</v>
      </c>
      <c r="D5" s="36" t="s">
        <v>2</v>
      </c>
      <c r="E5" s="36" t="s">
        <v>3</v>
      </c>
      <c r="F5" s="144" t="s">
        <v>4</v>
      </c>
      <c r="G5" s="153" t="s">
        <v>170</v>
      </c>
      <c r="H5" s="153" t="s">
        <v>171</v>
      </c>
      <c r="I5" s="23"/>
    </row>
    <row r="6" spans="3:9" x14ac:dyDescent="0.25">
      <c r="C6" s="37"/>
      <c r="D6" s="38"/>
      <c r="E6" s="38"/>
      <c r="F6" s="145"/>
      <c r="G6" s="154"/>
      <c r="H6" s="154"/>
      <c r="I6" s="23"/>
    </row>
    <row r="7" spans="3:9" ht="15.75" thickBot="1" x14ac:dyDescent="0.3">
      <c r="C7" s="39"/>
      <c r="D7" s="40"/>
      <c r="E7" s="40"/>
      <c r="F7" s="146"/>
      <c r="G7" s="155"/>
      <c r="H7" s="155"/>
      <c r="I7" s="23"/>
    </row>
    <row r="8" spans="3:9" ht="15.75" thickBot="1" x14ac:dyDescent="0.3">
      <c r="C8" s="41"/>
      <c r="D8" s="121" t="s">
        <v>44</v>
      </c>
      <c r="E8" s="121"/>
      <c r="F8" s="304"/>
      <c r="G8" s="271"/>
      <c r="H8" s="271"/>
      <c r="I8" s="23"/>
    </row>
    <row r="9" spans="3:9" ht="15.75" thickBot="1" x14ac:dyDescent="0.3">
      <c r="C9" s="31" t="s">
        <v>7</v>
      </c>
      <c r="D9" s="45" t="s">
        <v>44</v>
      </c>
      <c r="E9" s="46"/>
      <c r="F9" s="305"/>
      <c r="G9" s="274"/>
      <c r="H9" s="274">
        <f>SUBTOTAL(9,H11:H24)</f>
        <v>0</v>
      </c>
      <c r="I9" s="23"/>
    </row>
    <row r="10" spans="3:9" ht="15.75" thickBot="1" x14ac:dyDescent="0.3">
      <c r="C10" s="31" t="s">
        <v>9</v>
      </c>
      <c r="D10" s="45" t="s">
        <v>442</v>
      </c>
      <c r="E10" s="46"/>
      <c r="F10" s="305"/>
      <c r="G10" s="274"/>
      <c r="H10" s="274"/>
      <c r="I10" s="23"/>
    </row>
    <row r="11" spans="3:9" ht="15.75" thickBot="1" x14ac:dyDescent="0.3">
      <c r="C11" s="57" t="s">
        <v>173</v>
      </c>
      <c r="D11" s="30" t="s">
        <v>883</v>
      </c>
      <c r="E11" s="26" t="s">
        <v>40</v>
      </c>
      <c r="F11" s="260">
        <v>7514.41</v>
      </c>
      <c r="G11" s="264"/>
      <c r="H11" s="264">
        <f>F11*G11</f>
        <v>0</v>
      </c>
      <c r="I11" s="23"/>
    </row>
    <row r="12" spans="3:9" ht="15.75" thickBot="1" x14ac:dyDescent="0.3">
      <c r="C12" s="57" t="s">
        <v>174</v>
      </c>
      <c r="D12" s="30" t="s">
        <v>161</v>
      </c>
      <c r="E12" s="26" t="s">
        <v>52</v>
      </c>
      <c r="F12" s="260">
        <v>3563.3</v>
      </c>
      <c r="G12" s="264"/>
      <c r="H12" s="264">
        <f t="shared" ref="H12:H24" si="0">F12*G12</f>
        <v>0</v>
      </c>
      <c r="I12" s="23"/>
    </row>
    <row r="13" spans="3:9" ht="15.75" thickBot="1" x14ac:dyDescent="0.3">
      <c r="C13" s="57" t="s">
        <v>176</v>
      </c>
      <c r="D13" s="30" t="s">
        <v>65</v>
      </c>
      <c r="E13" s="26" t="s">
        <v>40</v>
      </c>
      <c r="F13" s="260">
        <v>309.7</v>
      </c>
      <c r="G13" s="264"/>
      <c r="H13" s="264">
        <f t="shared" si="0"/>
        <v>0</v>
      </c>
      <c r="I13" s="23"/>
    </row>
    <row r="14" spans="3:9" ht="15.75" thickBot="1" x14ac:dyDescent="0.3">
      <c r="C14" s="57" t="s">
        <v>177</v>
      </c>
      <c r="D14" s="30" t="s">
        <v>884</v>
      </c>
      <c r="E14" s="26" t="s">
        <v>40</v>
      </c>
      <c r="F14" s="260">
        <v>514.69000000000005</v>
      </c>
      <c r="G14" s="264"/>
      <c r="H14" s="264">
        <f t="shared" si="0"/>
        <v>0</v>
      </c>
      <c r="I14" s="23"/>
    </row>
    <row r="15" spans="3:9" ht="15.75" thickBot="1" x14ac:dyDescent="0.3">
      <c r="C15" s="57" t="s">
        <v>178</v>
      </c>
      <c r="D15" s="30" t="s">
        <v>885</v>
      </c>
      <c r="E15" s="26" t="s">
        <v>40</v>
      </c>
      <c r="F15" s="260">
        <v>52.58</v>
      </c>
      <c r="G15" s="264"/>
      <c r="H15" s="264">
        <f t="shared" si="0"/>
        <v>0</v>
      </c>
      <c r="I15" s="23"/>
    </row>
    <row r="16" spans="3:9" ht="15.75" thickBot="1" x14ac:dyDescent="0.3">
      <c r="C16" s="57" t="s">
        <v>179</v>
      </c>
      <c r="D16" s="30" t="s">
        <v>886</v>
      </c>
      <c r="E16" s="26" t="s">
        <v>40</v>
      </c>
      <c r="F16" s="260">
        <v>1788.86</v>
      </c>
      <c r="G16" s="295"/>
      <c r="H16" s="264">
        <f t="shared" si="0"/>
        <v>0</v>
      </c>
      <c r="I16" s="23"/>
    </row>
    <row r="17" spans="3:9" ht="15.75" thickBot="1" x14ac:dyDescent="0.3">
      <c r="C17" s="57" t="s">
        <v>180</v>
      </c>
      <c r="D17" s="30" t="s">
        <v>887</v>
      </c>
      <c r="E17" s="26" t="s">
        <v>61</v>
      </c>
      <c r="F17" s="260">
        <v>73947.22</v>
      </c>
      <c r="G17" s="295"/>
      <c r="H17" s="264">
        <f t="shared" si="0"/>
        <v>0</v>
      </c>
      <c r="I17" s="23"/>
    </row>
    <row r="18" spans="3:9" ht="15.75" thickBot="1" x14ac:dyDescent="0.3">
      <c r="C18" s="57" t="s">
        <v>181</v>
      </c>
      <c r="D18" s="30" t="s">
        <v>888</v>
      </c>
      <c r="E18" s="26" t="s">
        <v>40</v>
      </c>
      <c r="F18" s="260">
        <v>14.3</v>
      </c>
      <c r="G18" s="264"/>
      <c r="H18" s="264">
        <f t="shared" si="0"/>
        <v>0</v>
      </c>
      <c r="I18" s="23"/>
    </row>
    <row r="19" spans="3:9" ht="15.75" thickBot="1" x14ac:dyDescent="0.3">
      <c r="C19" s="57" t="s">
        <v>182</v>
      </c>
      <c r="D19" s="30" t="s">
        <v>889</v>
      </c>
      <c r="E19" s="26" t="s">
        <v>40</v>
      </c>
      <c r="F19" s="260">
        <v>14.3</v>
      </c>
      <c r="G19" s="264"/>
      <c r="H19" s="264">
        <f t="shared" si="0"/>
        <v>0</v>
      </c>
      <c r="I19" s="23"/>
    </row>
    <row r="20" spans="3:9" ht="15.75" thickBot="1" x14ac:dyDescent="0.3">
      <c r="C20" s="57" t="s">
        <v>443</v>
      </c>
      <c r="D20" s="30" t="s">
        <v>890</v>
      </c>
      <c r="E20" s="26" t="s">
        <v>52</v>
      </c>
      <c r="F20" s="260">
        <v>5684.92</v>
      </c>
      <c r="G20" s="264"/>
      <c r="H20" s="264">
        <f t="shared" si="0"/>
        <v>0</v>
      </c>
      <c r="I20" s="23"/>
    </row>
    <row r="21" spans="3:9" ht="15.75" thickBot="1" x14ac:dyDescent="0.3">
      <c r="C21" s="57" t="s">
        <v>617</v>
      </c>
      <c r="D21" s="30" t="s">
        <v>63</v>
      </c>
      <c r="E21" s="26" t="s">
        <v>52</v>
      </c>
      <c r="F21" s="260">
        <v>5205.3999999999996</v>
      </c>
      <c r="G21" s="264"/>
      <c r="H21" s="264">
        <f t="shared" si="0"/>
        <v>0</v>
      </c>
      <c r="I21" s="23"/>
    </row>
    <row r="22" spans="3:9" ht="15.75" thickBot="1" x14ac:dyDescent="0.3">
      <c r="C22" s="57" t="s">
        <v>619</v>
      </c>
      <c r="D22" s="30" t="s">
        <v>891</v>
      </c>
      <c r="E22" s="26" t="s">
        <v>61</v>
      </c>
      <c r="F22" s="260">
        <v>2928.06</v>
      </c>
      <c r="G22" s="264"/>
      <c r="H22" s="264">
        <f t="shared" si="0"/>
        <v>0</v>
      </c>
      <c r="I22" s="23"/>
    </row>
    <row r="23" spans="3:9" ht="15.75" thickBot="1" x14ac:dyDescent="0.3">
      <c r="C23" s="57" t="s">
        <v>892</v>
      </c>
      <c r="D23" s="30" t="s">
        <v>893</v>
      </c>
      <c r="E23" s="26" t="s">
        <v>61</v>
      </c>
      <c r="F23" s="260">
        <v>296.77999999999997</v>
      </c>
      <c r="G23" s="264"/>
      <c r="H23" s="264">
        <f t="shared" si="0"/>
        <v>0</v>
      </c>
      <c r="I23" s="23"/>
    </row>
    <row r="24" spans="3:9" ht="15.75" thickBot="1" x14ac:dyDescent="0.3">
      <c r="C24" s="57" t="s">
        <v>894</v>
      </c>
      <c r="D24" s="30" t="s">
        <v>895</v>
      </c>
      <c r="E24" s="26" t="s">
        <v>40</v>
      </c>
      <c r="F24" s="260">
        <v>3194.36</v>
      </c>
      <c r="G24" s="264"/>
      <c r="H24" s="264">
        <f t="shared" si="0"/>
        <v>0</v>
      </c>
      <c r="I24" s="23"/>
    </row>
    <row r="25" spans="3:9" ht="15.75" thickBot="1" x14ac:dyDescent="0.3">
      <c r="C25" s="41"/>
      <c r="D25" s="121" t="s">
        <v>621</v>
      </c>
      <c r="E25" s="121"/>
      <c r="F25" s="304"/>
      <c r="G25" s="271"/>
      <c r="H25" s="271"/>
      <c r="I25" s="23"/>
    </row>
    <row r="26" spans="3:9" ht="15.75" thickBot="1" x14ac:dyDescent="0.3">
      <c r="C26" s="31" t="s">
        <v>43</v>
      </c>
      <c r="D26" s="45" t="s">
        <v>621</v>
      </c>
      <c r="E26" s="46"/>
      <c r="F26" s="305"/>
      <c r="G26" s="274"/>
      <c r="H26" s="274">
        <f>SUBTOTAL(9,H28:H37)</f>
        <v>0</v>
      </c>
      <c r="I26" s="23"/>
    </row>
    <row r="27" spans="3:9" ht="15.75" thickBot="1" x14ac:dyDescent="0.3">
      <c r="C27" s="58" t="s">
        <v>183</v>
      </c>
      <c r="D27" s="45" t="s">
        <v>896</v>
      </c>
      <c r="E27" s="46"/>
      <c r="F27" s="306"/>
      <c r="G27" s="274"/>
      <c r="H27" s="274"/>
      <c r="I27" s="23"/>
    </row>
    <row r="28" spans="3:9" ht="15.75" thickBot="1" x14ac:dyDescent="0.3">
      <c r="C28" s="64" t="s">
        <v>185</v>
      </c>
      <c r="D28" s="131" t="s">
        <v>897</v>
      </c>
      <c r="E28" s="132"/>
      <c r="F28" s="132"/>
      <c r="G28" s="132"/>
      <c r="H28" s="133"/>
      <c r="I28" s="23"/>
    </row>
    <row r="29" spans="3:9" ht="15.75" thickBot="1" x14ac:dyDescent="0.3">
      <c r="C29" s="64" t="s">
        <v>187</v>
      </c>
      <c r="D29" s="30" t="s">
        <v>898</v>
      </c>
      <c r="E29" s="26" t="s">
        <v>24</v>
      </c>
      <c r="F29" s="261">
        <v>21</v>
      </c>
      <c r="G29" s="264"/>
      <c r="H29" s="264">
        <f>F29*G29</f>
        <v>0</v>
      </c>
      <c r="I29" s="23"/>
    </row>
    <row r="30" spans="3:9" ht="23.25" customHeight="1" thickBot="1" x14ac:dyDescent="0.3">
      <c r="C30" s="64" t="s">
        <v>207</v>
      </c>
      <c r="D30" s="131" t="s">
        <v>899</v>
      </c>
      <c r="E30" s="132"/>
      <c r="F30" s="132"/>
      <c r="G30" s="132"/>
      <c r="H30" s="133"/>
      <c r="I30" s="23"/>
    </row>
    <row r="31" spans="3:9" ht="23.25" thickBot="1" x14ac:dyDescent="0.3">
      <c r="C31" s="64" t="s">
        <v>209</v>
      </c>
      <c r="D31" s="30" t="s">
        <v>900</v>
      </c>
      <c r="E31" s="26" t="s">
        <v>11</v>
      </c>
      <c r="F31" s="261">
        <v>1</v>
      </c>
      <c r="G31" s="264"/>
      <c r="H31" s="264">
        <f>F31*G31</f>
        <v>0</v>
      </c>
      <c r="I31" s="23"/>
    </row>
    <row r="32" spans="3:9" ht="15.75" thickBot="1" x14ac:dyDescent="0.3">
      <c r="C32" s="58" t="s">
        <v>623</v>
      </c>
      <c r="D32" s="45" t="s">
        <v>901</v>
      </c>
      <c r="E32" s="46"/>
      <c r="F32" s="306"/>
      <c r="G32" s="274"/>
      <c r="H32" s="274"/>
      <c r="I32" s="23"/>
    </row>
    <row r="33" spans="3:9" ht="23.25" thickBot="1" x14ac:dyDescent="0.3">
      <c r="C33" s="64" t="s">
        <v>625</v>
      </c>
      <c r="D33" s="30" t="s">
        <v>902</v>
      </c>
      <c r="E33" s="26" t="s">
        <v>11</v>
      </c>
      <c r="F33" s="261">
        <v>1</v>
      </c>
      <c r="G33" s="264"/>
      <c r="H33" s="264">
        <f>F33*G33</f>
        <v>0</v>
      </c>
      <c r="I33" s="23"/>
    </row>
    <row r="34" spans="3:9" ht="15.75" thickBot="1" x14ac:dyDescent="0.3">
      <c r="C34" s="58" t="s">
        <v>629</v>
      </c>
      <c r="D34" s="45" t="s">
        <v>903</v>
      </c>
      <c r="E34" s="46"/>
      <c r="F34" s="306"/>
      <c r="G34" s="274"/>
      <c r="H34" s="274"/>
      <c r="I34" s="23"/>
    </row>
    <row r="35" spans="3:9" ht="15.75" thickBot="1" x14ac:dyDescent="0.3">
      <c r="C35" s="64" t="s">
        <v>631</v>
      </c>
      <c r="D35" s="30" t="s">
        <v>904</v>
      </c>
      <c r="E35" s="26" t="s">
        <v>24</v>
      </c>
      <c r="F35" s="261">
        <v>10</v>
      </c>
      <c r="G35" s="264"/>
      <c r="H35" s="264">
        <f>F35*G35</f>
        <v>0</v>
      </c>
      <c r="I35" s="23"/>
    </row>
    <row r="36" spans="3:9" ht="15.75" thickBot="1" x14ac:dyDescent="0.3">
      <c r="C36" s="58" t="s">
        <v>905</v>
      </c>
      <c r="D36" s="45" t="s">
        <v>906</v>
      </c>
      <c r="E36" s="46"/>
      <c r="F36" s="306"/>
      <c r="G36" s="274"/>
      <c r="H36" s="274"/>
      <c r="I36" s="23"/>
    </row>
    <row r="37" spans="3:9" ht="23.25" thickBot="1" x14ac:dyDescent="0.3">
      <c r="C37" s="64" t="s">
        <v>907</v>
      </c>
      <c r="D37" s="30" t="s">
        <v>908</v>
      </c>
      <c r="E37" s="26" t="s">
        <v>24</v>
      </c>
      <c r="F37" s="261">
        <v>21</v>
      </c>
      <c r="G37" s="264"/>
      <c r="H37" s="264">
        <f>F37*G37</f>
        <v>0</v>
      </c>
      <c r="I37" s="23"/>
    </row>
    <row r="38" spans="3:9" ht="15.75" thickBot="1" x14ac:dyDescent="0.3">
      <c r="C38" s="129"/>
      <c r="D38" s="121" t="s">
        <v>909</v>
      </c>
      <c r="E38" s="121"/>
      <c r="F38" s="304"/>
      <c r="G38" s="271"/>
      <c r="H38" s="271"/>
      <c r="I38" s="23"/>
    </row>
    <row r="39" spans="3:9" ht="15.75" thickBot="1" x14ac:dyDescent="0.3">
      <c r="C39" s="58" t="s">
        <v>71</v>
      </c>
      <c r="D39" s="45" t="s">
        <v>909</v>
      </c>
      <c r="E39" s="46"/>
      <c r="F39" s="306"/>
      <c r="G39" s="274"/>
      <c r="H39" s="274">
        <f>SUBTOTAL(9,H40)</f>
        <v>0</v>
      </c>
      <c r="I39" s="23"/>
    </row>
    <row r="40" spans="3:9" ht="15.75" thickBot="1" x14ac:dyDescent="0.3">
      <c r="C40" s="64" t="s">
        <v>260</v>
      </c>
      <c r="D40" s="30" t="s">
        <v>910</v>
      </c>
      <c r="E40" s="26" t="s">
        <v>11</v>
      </c>
      <c r="F40" s="261">
        <v>1</v>
      </c>
      <c r="G40" s="264"/>
      <c r="H40" s="264">
        <f>F40*G40</f>
        <v>0</v>
      </c>
      <c r="I40" s="23"/>
    </row>
    <row r="41" spans="3:9" ht="15.75" thickBot="1" x14ac:dyDescent="0.3">
      <c r="C41" s="41"/>
      <c r="D41" s="121" t="s">
        <v>911</v>
      </c>
      <c r="E41" s="121"/>
      <c r="F41" s="304"/>
      <c r="G41" s="271"/>
      <c r="H41" s="271"/>
      <c r="I41" s="23"/>
    </row>
    <row r="42" spans="3:9" ht="15.75" thickBot="1" x14ac:dyDescent="0.3">
      <c r="C42" s="58" t="s">
        <v>107</v>
      </c>
      <c r="D42" s="45" t="s">
        <v>639</v>
      </c>
      <c r="E42" s="46"/>
      <c r="F42" s="306"/>
      <c r="G42" s="274"/>
      <c r="H42" s="274">
        <f>SUBTOTAL(9,H43)</f>
        <v>0</v>
      </c>
      <c r="I42" s="23"/>
    </row>
    <row r="43" spans="3:9" ht="23.25" thickBot="1" x14ac:dyDescent="0.3">
      <c r="C43" s="64" t="s">
        <v>305</v>
      </c>
      <c r="D43" s="30" t="s">
        <v>912</v>
      </c>
      <c r="E43" s="26" t="s">
        <v>11</v>
      </c>
      <c r="F43" s="261">
        <v>1</v>
      </c>
      <c r="G43" s="264"/>
      <c r="H43" s="264">
        <f>F43*G43</f>
        <v>0</v>
      </c>
      <c r="I43" s="23"/>
    </row>
    <row r="44" spans="3:9" ht="15.75" x14ac:dyDescent="0.25">
      <c r="D44" s="365" t="s">
        <v>1269</v>
      </c>
      <c r="E44" s="366"/>
      <c r="F44" s="366"/>
      <c r="G44" s="367"/>
      <c r="H44" s="349">
        <f>+SUBTOTAL(9,H8:H43)</f>
        <v>0</v>
      </c>
      <c r="I44" s="23"/>
    </row>
    <row r="45" spans="3:9" ht="15.75" x14ac:dyDescent="0.25">
      <c r="D45" s="362" t="s">
        <v>1270</v>
      </c>
      <c r="E45" s="363"/>
      <c r="F45" s="363"/>
      <c r="G45" s="364"/>
      <c r="H45" s="350">
        <f>H44*0.1</f>
        <v>0</v>
      </c>
      <c r="I45" s="23"/>
    </row>
    <row r="46" spans="3:9" ht="15.75" x14ac:dyDescent="0.25">
      <c r="D46" s="362" t="s">
        <v>1271</v>
      </c>
      <c r="E46" s="363"/>
      <c r="F46" s="363"/>
      <c r="G46" s="364"/>
      <c r="H46" s="350">
        <f>H44*0.05</f>
        <v>0</v>
      </c>
      <c r="I46" s="23"/>
    </row>
    <row r="47" spans="3:9" ht="16.5" thickBot="1" x14ac:dyDescent="0.3">
      <c r="D47" s="359" t="s">
        <v>1272</v>
      </c>
      <c r="E47" s="360"/>
      <c r="F47" s="360"/>
      <c r="G47" s="361"/>
      <c r="H47" s="351">
        <f>SUM(H44:H46)</f>
        <v>0</v>
      </c>
      <c r="I47" s="23"/>
    </row>
    <row r="48" spans="3:9" x14ac:dyDescent="0.25">
      <c r="E48"/>
      <c r="F48"/>
      <c r="G48"/>
      <c r="H48"/>
      <c r="I48" s="23"/>
    </row>
    <row r="49" spans="3:9" ht="15.75" thickBot="1" x14ac:dyDescent="0.3">
      <c r="E49"/>
      <c r="F49"/>
      <c r="G49"/>
      <c r="H49"/>
      <c r="I49" s="23"/>
    </row>
    <row r="50" spans="3:9" ht="15.75" thickBot="1" x14ac:dyDescent="0.3">
      <c r="C50" s="79"/>
      <c r="D50" s="80" t="s">
        <v>507</v>
      </c>
      <c r="E50" s="80"/>
      <c r="F50" s="290"/>
      <c r="G50" s="291"/>
      <c r="H50" s="292"/>
      <c r="I50" s="23"/>
    </row>
    <row r="51" spans="3:9" ht="15.75" thickBot="1" x14ac:dyDescent="0.3">
      <c r="C51" s="52"/>
      <c r="D51" s="53" t="s">
        <v>913</v>
      </c>
      <c r="E51" s="53"/>
      <c r="F51" s="269"/>
      <c r="G51" s="270"/>
      <c r="H51" s="271"/>
      <c r="I51" s="23"/>
    </row>
    <row r="52" spans="3:9" ht="15.75" thickBot="1" x14ac:dyDescent="0.3">
      <c r="C52" s="31" t="s">
        <v>116</v>
      </c>
      <c r="D52" s="55" t="s">
        <v>914</v>
      </c>
      <c r="E52" s="56"/>
      <c r="F52" s="272"/>
      <c r="G52" s="273"/>
      <c r="H52" s="274">
        <f>SUBTOTAL(9,H55:H61)</f>
        <v>0</v>
      </c>
      <c r="I52" s="23"/>
    </row>
    <row r="53" spans="3:9" ht="15.75" thickBot="1" x14ac:dyDescent="0.3">
      <c r="C53" s="58" t="s">
        <v>309</v>
      </c>
      <c r="D53" s="55" t="s">
        <v>915</v>
      </c>
      <c r="E53" s="56"/>
      <c r="F53" s="277"/>
      <c r="G53" s="273"/>
      <c r="H53" s="274"/>
      <c r="I53" s="23"/>
    </row>
    <row r="54" spans="3:9" ht="23.25" customHeight="1" thickBot="1" x14ac:dyDescent="0.3">
      <c r="C54" s="134" t="s">
        <v>798</v>
      </c>
      <c r="D54" s="135" t="s">
        <v>916</v>
      </c>
      <c r="E54" s="136"/>
      <c r="F54" s="136"/>
      <c r="G54" s="136"/>
      <c r="H54" s="368"/>
      <c r="I54" s="23"/>
    </row>
    <row r="55" spans="3:9" ht="23.25" thickBot="1" x14ac:dyDescent="0.3">
      <c r="C55" s="64" t="s">
        <v>917</v>
      </c>
      <c r="D55" s="30" t="s">
        <v>918</v>
      </c>
      <c r="E55" s="26" t="s">
        <v>11</v>
      </c>
      <c r="F55" s="261">
        <v>1</v>
      </c>
      <c r="G55" s="264"/>
      <c r="H55" s="264">
        <f>F55*G55</f>
        <v>0</v>
      </c>
      <c r="I55" s="23"/>
    </row>
    <row r="56" spans="3:9" ht="15.75" thickBot="1" x14ac:dyDescent="0.3">
      <c r="C56" s="58" t="s">
        <v>919</v>
      </c>
      <c r="D56" s="55" t="s">
        <v>920</v>
      </c>
      <c r="E56" s="56"/>
      <c r="F56" s="277"/>
      <c r="G56" s="273"/>
      <c r="H56" s="274"/>
      <c r="I56" s="23"/>
    </row>
    <row r="57" spans="3:9" ht="23.25" thickBot="1" x14ac:dyDescent="0.3">
      <c r="C57" s="64" t="s">
        <v>921</v>
      </c>
      <c r="D57" s="30" t="s">
        <v>922</v>
      </c>
      <c r="E57" s="26" t="s">
        <v>11</v>
      </c>
      <c r="F57" s="261">
        <v>1</v>
      </c>
      <c r="G57" s="264"/>
      <c r="H57" s="264">
        <f>F57*G57</f>
        <v>0</v>
      </c>
      <c r="I57" s="23"/>
    </row>
    <row r="58" spans="3:9" ht="15.75" thickBot="1" x14ac:dyDescent="0.3">
      <c r="C58" s="58" t="s">
        <v>923</v>
      </c>
      <c r="D58" s="55" t="s">
        <v>903</v>
      </c>
      <c r="E58" s="56"/>
      <c r="F58" s="277"/>
      <c r="G58" s="273"/>
      <c r="H58" s="274"/>
      <c r="I58" s="23"/>
    </row>
    <row r="59" spans="3:9" ht="15.75" thickBot="1" x14ac:dyDescent="0.3">
      <c r="C59" s="64" t="s">
        <v>924</v>
      </c>
      <c r="D59" s="30" t="s">
        <v>925</v>
      </c>
      <c r="E59" s="26" t="s">
        <v>24</v>
      </c>
      <c r="F59" s="261">
        <v>10</v>
      </c>
      <c r="G59" s="264"/>
      <c r="H59" s="264">
        <f>F59*G59</f>
        <v>0</v>
      </c>
      <c r="I59" s="23"/>
    </row>
    <row r="60" spans="3:9" ht="15.75" thickBot="1" x14ac:dyDescent="0.3">
      <c r="C60" s="58" t="s">
        <v>926</v>
      </c>
      <c r="D60" s="55" t="s">
        <v>927</v>
      </c>
      <c r="E60" s="56"/>
      <c r="F60" s="277"/>
      <c r="G60" s="273"/>
      <c r="H60" s="274"/>
      <c r="I60" s="23"/>
    </row>
    <row r="61" spans="3:9" ht="23.25" thickBot="1" x14ac:dyDescent="0.3">
      <c r="C61" s="64" t="s">
        <v>928</v>
      </c>
      <c r="D61" s="30" t="s">
        <v>929</v>
      </c>
      <c r="E61" s="26" t="s">
        <v>24</v>
      </c>
      <c r="F61" s="261">
        <v>21</v>
      </c>
      <c r="G61" s="264"/>
      <c r="H61" s="264">
        <f>F61*G61</f>
        <v>0</v>
      </c>
      <c r="I61" s="23"/>
    </row>
    <row r="62" spans="3:9" ht="16.5" thickBot="1" x14ac:dyDescent="0.3">
      <c r="C62" s="86"/>
      <c r="D62" s="339" t="s">
        <v>1269</v>
      </c>
      <c r="E62" s="340"/>
      <c r="F62" s="340"/>
      <c r="G62" s="340"/>
      <c r="H62" s="337">
        <f>SUBTOTAL(9,H52:H61)</f>
        <v>0</v>
      </c>
      <c r="I62" s="23"/>
    </row>
    <row r="63" spans="3:9" ht="16.5" thickBot="1" x14ac:dyDescent="0.3">
      <c r="C63" s="86"/>
      <c r="D63" s="339" t="s">
        <v>1273</v>
      </c>
      <c r="E63" s="340"/>
      <c r="F63" s="340"/>
      <c r="G63" s="340"/>
      <c r="H63" s="337">
        <f>H62</f>
        <v>0</v>
      </c>
      <c r="I63" s="23"/>
    </row>
    <row r="64" spans="3:9" ht="16.5" thickBot="1" x14ac:dyDescent="0.3">
      <c r="C64" s="86"/>
      <c r="D64" s="322"/>
      <c r="E64" s="322"/>
      <c r="F64" s="323"/>
      <c r="G64" s="324"/>
      <c r="H64" s="325"/>
      <c r="I64" s="23"/>
    </row>
    <row r="65" spans="3:9" ht="15.75" x14ac:dyDescent="0.25">
      <c r="C65" s="86"/>
      <c r="D65" s="365" t="s">
        <v>1274</v>
      </c>
      <c r="E65" s="366"/>
      <c r="F65" s="366"/>
      <c r="G65" s="367"/>
      <c r="H65" s="352">
        <f>H63+H47</f>
        <v>0</v>
      </c>
      <c r="I65" s="23"/>
    </row>
    <row r="66" spans="3:9" ht="15.75" x14ac:dyDescent="0.25">
      <c r="C66" s="86"/>
      <c r="D66" s="362" t="s">
        <v>1275</v>
      </c>
      <c r="E66" s="363"/>
      <c r="F66" s="363"/>
      <c r="G66" s="364"/>
      <c r="H66" s="353">
        <f>0.18*H65</f>
        <v>0</v>
      </c>
      <c r="I66" s="23"/>
    </row>
    <row r="67" spans="3:9" ht="15.75" x14ac:dyDescent="0.25">
      <c r="C67" s="86"/>
      <c r="D67" s="362" t="s">
        <v>1276</v>
      </c>
      <c r="E67" s="363"/>
      <c r="F67" s="363"/>
      <c r="G67" s="364"/>
      <c r="H67" s="353">
        <f>SUM(H65:H66)</f>
        <v>0</v>
      </c>
      <c r="I67" s="23"/>
    </row>
  </sheetData>
  <mergeCells count="19">
    <mergeCell ref="D28:H28"/>
    <mergeCell ref="D30:H30"/>
    <mergeCell ref="D62:G62"/>
    <mergeCell ref="D63:G63"/>
    <mergeCell ref="D54:G54"/>
    <mergeCell ref="D44:G44"/>
    <mergeCell ref="D45:G45"/>
    <mergeCell ref="D46:G46"/>
    <mergeCell ref="D47:G47"/>
    <mergeCell ref="D65:G65"/>
    <mergeCell ref="D66:G66"/>
    <mergeCell ref="D67:G67"/>
    <mergeCell ref="C4:H4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RESUMEN</vt:lpstr>
      <vt:lpstr>DOCUMENTACIÓN PRELIMINAR</vt:lpstr>
      <vt:lpstr>TRABAJOS PRELIMINARES</vt:lpstr>
      <vt:lpstr>ISLAS DE DESPACHO</vt:lpstr>
      <vt:lpstr>BOMBAS PARA COMBUSTIBLES</vt:lpstr>
      <vt:lpstr>BOMBAS PARA ALCOHOL CARBURANTE</vt:lpstr>
      <vt:lpstr>SUBESTACIÓN ELÉCTRICA</vt:lpstr>
      <vt:lpstr>RACK DE TUBERÍAS</vt:lpstr>
      <vt:lpstr>CANALIZACIONES ELÉCTRICAS</vt:lpstr>
      <vt:lpstr>SISTEMA DE ADITIVACIÓN</vt:lpstr>
      <vt:lpstr>BALANZAS</vt:lpstr>
      <vt:lpstr>SISTEMA CONTRAINCENDIO</vt:lpstr>
      <vt:lpstr>PUENTES DE INSPECCIÓN Y FISCALI</vt:lpstr>
      <vt:lpstr>SISTEMA DE REC. DE VAPORES</vt:lpstr>
      <vt:lpstr>DRENAJE OLEOSO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Daniel Silvestre Ramos</dc:creator>
  <cp:lastModifiedBy>Victor Daniel Silvestre Ramos</cp:lastModifiedBy>
  <dcterms:created xsi:type="dcterms:W3CDTF">2018-06-11T12:37:24Z</dcterms:created>
  <dcterms:modified xsi:type="dcterms:W3CDTF">2018-06-11T20:29:29Z</dcterms:modified>
</cp:coreProperties>
</file>