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PETROPERU 2021\TERMINALES\TSUR SERVICIO CALIBRACION CONTOMETROS\CT- Calibración de Contómetros\CT- Calibración de Contómetros\Apendices\"/>
    </mc:Choice>
  </mc:AlternateContent>
  <xr:revisionPtr revIDLastSave="0" documentId="13_ncr:1_{92E1F603-06DB-4D2A-9ADE-5168B4F23C8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RECIOS UNITARIOS" sheetId="3" r:id="rId1"/>
  </sheets>
  <definedNames>
    <definedName name="_xlnm.Print_Area" localSheetId="0">'PRECIOS UNITARIOS'!$A$1:$N$40</definedName>
    <definedName name="_xlnm.Print_Titles" localSheetId="0">'PRECIOS UNITARIOS'!$3:$7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3" l="1"/>
  <c r="L26" i="3"/>
  <c r="J26" i="3"/>
  <c r="H26" i="3"/>
  <c r="F26" i="3"/>
  <c r="A26" i="3"/>
  <c r="N28" i="3"/>
  <c r="N29" i="3"/>
  <c r="N30" i="3"/>
  <c r="N31" i="3"/>
  <c r="L28" i="3"/>
  <c r="L29" i="3"/>
  <c r="L30" i="3"/>
  <c r="L31" i="3"/>
  <c r="J28" i="3"/>
  <c r="J29" i="3"/>
  <c r="J30" i="3"/>
  <c r="J31" i="3"/>
  <c r="H28" i="3"/>
  <c r="H29" i="3"/>
  <c r="H30" i="3"/>
  <c r="H31" i="3"/>
  <c r="F28" i="3"/>
  <c r="F29" i="3"/>
  <c r="F30" i="3"/>
  <c r="F31" i="3"/>
  <c r="J17" i="3" l="1"/>
  <c r="L17" i="3"/>
  <c r="J18" i="3"/>
  <c r="L18" i="3"/>
  <c r="J19" i="3"/>
  <c r="L19" i="3"/>
  <c r="J20" i="3"/>
  <c r="L20" i="3"/>
  <c r="J21" i="3"/>
  <c r="L21" i="3"/>
  <c r="J22" i="3"/>
  <c r="L22" i="3"/>
  <c r="J23" i="3"/>
  <c r="L23" i="3"/>
  <c r="J24" i="3"/>
  <c r="L24" i="3"/>
  <c r="N32" i="3"/>
  <c r="L32" i="3"/>
  <c r="J32" i="3"/>
  <c r="H32" i="3"/>
  <c r="F32" i="3"/>
  <c r="N24" i="3"/>
  <c r="H24" i="3"/>
  <c r="F24" i="3"/>
  <c r="N23" i="3"/>
  <c r="H23" i="3"/>
  <c r="F23" i="3"/>
  <c r="N22" i="3"/>
  <c r="H22" i="3"/>
  <c r="F22" i="3"/>
  <c r="N21" i="3"/>
  <c r="H21" i="3"/>
  <c r="F21" i="3"/>
  <c r="N20" i="3"/>
  <c r="H20" i="3"/>
  <c r="F20" i="3"/>
  <c r="N19" i="3"/>
  <c r="H19" i="3"/>
  <c r="F19" i="3"/>
  <c r="N18" i="3"/>
  <c r="H18" i="3"/>
  <c r="F18" i="3"/>
  <c r="A18" i="3"/>
  <c r="A19" i="3" s="1"/>
  <c r="A20" i="3" s="1"/>
  <c r="A21" i="3" s="1"/>
  <c r="A22" i="3" s="1"/>
  <c r="A23" i="3" s="1"/>
  <c r="A24" i="3" s="1"/>
  <c r="N17" i="3"/>
  <c r="H17" i="3"/>
  <c r="F17" i="3"/>
  <c r="N14" i="3"/>
  <c r="L13" i="3"/>
  <c r="J12" i="3"/>
  <c r="H11" i="3"/>
  <c r="A11" i="3"/>
  <c r="A12" i="3" s="1"/>
  <c r="A13" i="3" s="1"/>
  <c r="A14" i="3" s="1"/>
  <c r="F10" i="3"/>
  <c r="H33" i="3" l="1"/>
  <c r="H34" i="3" s="1"/>
  <c r="J33" i="3"/>
  <c r="J35" i="3" s="1"/>
  <c r="L33" i="3"/>
  <c r="L35" i="3" s="1"/>
  <c r="N33" i="3"/>
  <c r="N34" i="3" s="1"/>
  <c r="F33" i="3"/>
  <c r="F34" i="3" s="1"/>
  <c r="L34" i="3" l="1"/>
  <c r="L36" i="3" s="1"/>
  <c r="N35" i="3"/>
  <c r="N36" i="3" s="1"/>
  <c r="J34" i="3"/>
  <c r="J36" i="3" s="1"/>
  <c r="H35" i="3"/>
  <c r="H36" i="3" s="1"/>
  <c r="F35" i="3"/>
  <c r="F36" i="3" s="1"/>
  <c r="M37" i="3" l="1"/>
  <c r="M38" i="3" s="1"/>
  <c r="N39" i="3" s="1"/>
  <c r="M39" i="3" l="1"/>
</calcChain>
</file>

<file path=xl/sharedStrings.xml><?xml version="1.0" encoding="utf-8"?>
<sst xmlns="http://schemas.openxmlformats.org/spreadsheetml/2006/main" count="74" uniqueCount="46">
  <si>
    <t>EA</t>
  </si>
  <si>
    <t>%</t>
  </si>
  <si>
    <t>GASTOS GENERALES</t>
  </si>
  <si>
    <t>UTILIDADES</t>
  </si>
  <si>
    <r>
      <t xml:space="preserve">Postor: </t>
    </r>
    <r>
      <rPr>
        <b/>
        <i/>
        <sz val="14"/>
        <rFont val="Calibri"/>
        <family val="2"/>
        <scheme val="minor"/>
      </rPr>
      <t>[Nombre del Postor]</t>
    </r>
  </si>
  <si>
    <t>PISCO</t>
  </si>
  <si>
    <t>MOLLENDO</t>
  </si>
  <si>
    <t>ILO</t>
  </si>
  <si>
    <t>CUSCO</t>
  </si>
  <si>
    <t>JULIACA</t>
  </si>
  <si>
    <t>ITEM</t>
  </si>
  <si>
    <t>DESCRIPCION DE PARTIDAS</t>
  </si>
  <si>
    <t>Und</t>
  </si>
  <si>
    <t>P.U.</t>
  </si>
  <si>
    <t>CANT</t>
  </si>
  <si>
    <t>TOTAL</t>
  </si>
  <si>
    <t>Movilizaciones</t>
  </si>
  <si>
    <t>MOVILIZACION Y DESMOVILIZACION DE PERSONAL, EQUIPOS Y FACILIDADES</t>
  </si>
  <si>
    <t>MOVILIZ Y DESMOVILIZ DE PERSONAL, EQUIPOS  Y FACILIDADES AL TERMINAL PISCO</t>
  </si>
  <si>
    <t>MOVILIZ Y DESMOVILIZ DE PERSONAL, EQUIPOS  Y FACILIDADES AL TERMINAL MOLLENDO</t>
  </si>
  <si>
    <t>MOVILIZ Y DESMOVILIZ DE PERSONAL , EQUIPOS  Y FACILIDADES  AL TERMINAL ILO</t>
  </si>
  <si>
    <t>MOVILIZ Y DESMOVILIZ DE PERSONAL, EQUIPOS  Y FACILIDADES  AL TERMINAL CUSCO</t>
  </si>
  <si>
    <t>MOVILIZ Y DESMOVILIZ DE PERSONAL, EQUIPOS  Y FACILIDADES AL TERMINAL JULIACA</t>
  </si>
  <si>
    <t>DESCRIPCION DE ACTIVIDAD DE MANTENIMIENTO</t>
  </si>
  <si>
    <t>INFORME TECNICO</t>
  </si>
  <si>
    <t>INFORME TECNICO DEL SERVICIO (POR MES POR TERMINAL)</t>
  </si>
  <si>
    <t>SUB-TOTAL</t>
  </si>
  <si>
    <t>IGV</t>
  </si>
  <si>
    <t>Calibración de Contómetro Mecánico, Marca SMITH METER, Medidor 3" (Incluye calibración y ajuste de registrador, ajuste de válvulas de control, emisión de certificado de calibración).</t>
  </si>
  <si>
    <t>Calibración de Contómetro Mecánico, Marca SMITH METER, Medidor 2" (Incluye calibración y ajuste de registrador, ajuste de válvulas de control, emisión de certificado de calibración).</t>
  </si>
  <si>
    <t>Calibración de Contómetro Mecánico, Marca TOTAL CONTROL SYSTEM, Medidor 2" (Incluye calibración y ajuste de registrador, ajuste de válvulas de control, emisión de certificado de calibración).</t>
  </si>
  <si>
    <t>Calibración de Contómetro Mecánico, Marca SMITH METER, Medidor 4" (Incluye calibración y ajuste de registrador, ajuste de válvulas de control, emisión de certificado de calibración).</t>
  </si>
  <si>
    <t>Calibración de Contómetros Birotor, Marca DANIEL,  Medidor 4" (Incluye calibración de controlador DANLOAD 6000 y RTD, ajuste de válvulas de control, emisión de certificado de calibración).</t>
  </si>
  <si>
    <t>Calibración de Contómetros Turbina, Marca  DANIEL, Medidor 4" (Incluye calibración de controlador DANLOAD 6000 y RTD, ajuste de válvulas de control, emisión de certificado de calibración).</t>
  </si>
  <si>
    <t>Calibración de Contómetros Desplazamiento Positivo, Marca LIQUID CONTROLS, Medidor 2"  (Incluye calibración de controlador DANLOAD 6000 y RTD, ajuste de válvulas de control, emisión de certificado de calibración).</t>
  </si>
  <si>
    <t>Calibración de Contómetros de Puentes e Islas de Despacho</t>
  </si>
  <si>
    <t>APÉNDICE 2 - PRECIOS UNITARIOS DE PARTIDAS</t>
  </si>
  <si>
    <t>Informe Técnico Adicional</t>
  </si>
  <si>
    <t>Desmontaje e Inspección de Contómetro Turbina, Marca DANIEL, 4"</t>
  </si>
  <si>
    <t>Calibración de Contómetros Birotor, Marca  BRODIE, Medidor 4"  (Incluye calibración de controlador DANLOAD 6000 y RTD, ajuste de válvulas de control, emisión de certificado de calibración).</t>
  </si>
  <si>
    <t>Desmontaje e Inspección  de Contómetro Desplazamiento positivo, Marca LIQUID CONTROL, 2"</t>
  </si>
  <si>
    <t>Desmontaje e Inspección  de Contómetro Mecánico, Marca SMITHMETER ó TOTAL CONTROL SYSTEM, 2", 3", 4"</t>
  </si>
  <si>
    <t>Desmontaje e Inspección  de Contómetro Birotor, Marca DANIEL ó BRODIE, 4"</t>
  </si>
  <si>
    <t>SUB TOTAL DE SERVICIO DE CALIBRACION DE CONTÓMETROS DE PUENTES E ISLAS DE DESPACHO EN TERMINALES DEL SUR:</t>
  </si>
  <si>
    <t>COSTO TOTAL DE SERVICIO DE CALIBRACION DE CONTÓMETROS DE PUENTES E ISLAS DE DESPACHO EN TERMINALES DEL SUR (INC. IGV)  :</t>
  </si>
  <si>
    <t>SERVICIOS COMPLEMENTARIOS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</si>
</sst>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"/>
    <numFmt numFmtId="166" formatCode="&quot;S/&quot;\ \ #,##0.00"/>
    <numFmt numFmtId="167" formatCode="&quot;S/&quot;#,##0.0000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 Narrow"/>
      <family val="2"/>
    </font>
    <font>
      <sz val="8"/>
      <name val="Arial Narrow"/>
      <family val="2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 Narrow"/>
      <family val="2"/>
    </font>
    <font>
      <b/>
      <i/>
      <sz val="8"/>
      <name val="Arial Narrow"/>
      <family val="2"/>
    </font>
    <font>
      <b/>
      <sz val="11"/>
      <name val="Arial Narrow"/>
      <family val="2"/>
    </font>
    <font>
      <b/>
      <sz val="10"/>
      <color rgb="FF000000"/>
      <name val="Arial Narrow"/>
      <family val="2"/>
    </font>
    <font>
      <b/>
      <sz val="12"/>
      <color theme="0"/>
      <name val="Arial Narrow"/>
      <family val="2"/>
    </font>
    <font>
      <b/>
      <sz val="11"/>
      <color rgb="FFFF0000"/>
      <name val="Calibri"/>
      <family val="2"/>
      <scheme val="minor"/>
    </font>
    <font>
      <sz val="9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3" fillId="0" borderId="6" xfId="0" applyFont="1" applyBorder="1"/>
    <xf numFmtId="0" fontId="4" fillId="0" borderId="7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4" fontId="4" fillId="4" borderId="11" xfId="0" applyNumberFormat="1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4" fontId="4" fillId="4" borderId="12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wrapText="1"/>
    </xf>
    <xf numFmtId="4" fontId="3" fillId="5" borderId="2" xfId="0" applyNumberFormat="1" applyFont="1" applyFill="1" applyBorder="1" applyAlignment="1">
      <alignment horizontal="center" wrapText="1"/>
    </xf>
    <xf numFmtId="4" fontId="0" fillId="0" borderId="0" xfId="0" applyNumberFormat="1" applyAlignment="1">
      <alignment wrapText="1"/>
    </xf>
    <xf numFmtId="165" fontId="4" fillId="6" borderId="14" xfId="0" applyNumberFormat="1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8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" fontId="10" fillId="3" borderId="17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3" fillId="5" borderId="21" xfId="0" applyNumberFormat="1" applyFont="1" applyFill="1" applyBorder="1" applyAlignment="1">
      <alignment horizontal="center" wrapText="1"/>
    </xf>
    <xf numFmtId="4" fontId="3" fillId="5" borderId="22" xfId="0" applyNumberFormat="1" applyFont="1" applyFill="1" applyBorder="1" applyAlignment="1">
      <alignment horizontal="center" wrapText="1"/>
    </xf>
    <xf numFmtId="165" fontId="4" fillId="6" borderId="16" xfId="0" applyNumberFormat="1" applyFont="1" applyFill="1" applyBorder="1" applyAlignment="1">
      <alignment horizontal="center" vertical="center"/>
    </xf>
    <xf numFmtId="4" fontId="5" fillId="6" borderId="24" xfId="0" applyNumberFormat="1" applyFont="1" applyFill="1" applyBorder="1" applyAlignment="1">
      <alignment horizontal="center" vertical="center" wrapText="1"/>
    </xf>
    <xf numFmtId="4" fontId="5" fillId="6" borderId="23" xfId="0" applyNumberFormat="1" applyFont="1" applyFill="1" applyBorder="1" applyAlignment="1">
      <alignment horizontal="center" vertical="center" wrapText="1"/>
    </xf>
    <xf numFmtId="165" fontId="5" fillId="0" borderId="1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6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" fontId="4" fillId="0" borderId="16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4" fontId="4" fillId="0" borderId="16" xfId="0" applyNumberFormat="1" applyFont="1" applyBorder="1" applyAlignment="1">
      <alignment horizontal="center" vertical="center"/>
    </xf>
    <xf numFmtId="4" fontId="4" fillId="4" borderId="17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4" fillId="2" borderId="26" xfId="0" applyFont="1" applyFill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wrapText="1"/>
    </xf>
    <xf numFmtId="4" fontId="8" fillId="0" borderId="0" xfId="0" applyNumberFormat="1" applyFont="1" applyAlignment="1">
      <alignment horizontal="center" vertical="center" wrapText="1"/>
    </xf>
    <xf numFmtId="10" fontId="8" fillId="0" borderId="0" xfId="1" applyNumberFormat="1" applyFont="1" applyAlignment="1">
      <alignment horizontal="center" vertical="center" wrapText="1"/>
    </xf>
    <xf numFmtId="167" fontId="14" fillId="0" borderId="0" xfId="0" applyNumberFormat="1" applyFont="1" applyAlignment="1">
      <alignment wrapText="1"/>
    </xf>
    <xf numFmtId="4" fontId="0" fillId="0" borderId="0" xfId="0" applyNumberFormat="1" applyAlignment="1">
      <alignment horizontal="center" wrapText="1"/>
    </xf>
    <xf numFmtId="0" fontId="1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right" vertical="center" wrapText="1"/>
    </xf>
    <xf numFmtId="0" fontId="12" fillId="2" borderId="30" xfId="0" applyFont="1" applyFill="1" applyBorder="1" applyAlignment="1">
      <alignment horizontal="right" vertical="center" wrapText="1"/>
    </xf>
    <xf numFmtId="166" fontId="13" fillId="8" borderId="28" xfId="0" applyNumberFormat="1" applyFont="1" applyFill="1" applyBorder="1" applyAlignment="1">
      <alignment horizontal="center" vertical="center" wrapText="1"/>
    </xf>
    <xf numFmtId="166" fontId="13" fillId="8" borderId="30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left" vertical="center" wrapText="1"/>
    </xf>
    <xf numFmtId="0" fontId="9" fillId="5" borderId="19" xfId="0" applyFont="1" applyFill="1" applyBorder="1" applyAlignment="1">
      <alignment horizontal="left" vertical="center" wrapText="1"/>
    </xf>
    <xf numFmtId="0" fontId="9" fillId="5" borderId="20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4" fillId="6" borderId="23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right" vertical="center" wrapText="1"/>
    </xf>
    <xf numFmtId="0" fontId="9" fillId="2" borderId="29" xfId="0" applyFont="1" applyFill="1" applyBorder="1" applyAlignment="1">
      <alignment horizontal="right" vertical="center" wrapText="1"/>
    </xf>
    <xf numFmtId="0" fontId="9" fillId="2" borderId="30" xfId="0" applyFont="1" applyFill="1" applyBorder="1" applyAlignment="1">
      <alignment horizontal="right" vertical="center" wrapText="1"/>
    </xf>
    <xf numFmtId="166" fontId="11" fillId="4" borderId="28" xfId="0" applyNumberFormat="1" applyFont="1" applyFill="1" applyBorder="1" applyAlignment="1">
      <alignment horizontal="center" vertical="center" wrapText="1"/>
    </xf>
    <xf numFmtId="166" fontId="11" fillId="4" borderId="3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1</xdr:row>
      <xdr:rowOff>97155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F3AF41-9F87-447B-A069-7DA830B34C1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32779" r="13229" b="31050"/>
        <a:stretch/>
      </xdr:blipFill>
      <xdr:spPr bwMode="auto">
        <a:xfrm>
          <a:off x="0" y="0"/>
          <a:ext cx="1104900" cy="2876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429F4-A24D-4E4B-9032-EDDC9C7337EF}">
  <dimension ref="A2:AI39"/>
  <sheetViews>
    <sheetView tabSelected="1" topLeftCell="F24" zoomScaleNormal="100" zoomScaleSheetLayoutView="100" workbookViewId="0">
      <selection activeCell="P26" sqref="P26"/>
    </sheetView>
  </sheetViews>
  <sheetFormatPr baseColWidth="10" defaultColWidth="11.42578125" defaultRowHeight="15" x14ac:dyDescent="0.25"/>
  <cols>
    <col min="1" max="1" width="7" style="1" bestFit="1" customWidth="1"/>
    <col min="2" max="2" width="60.140625" style="1" customWidth="1"/>
    <col min="3" max="3" width="6.5703125" style="1" customWidth="1"/>
    <col min="4" max="12" width="8.5703125" style="61" customWidth="1"/>
    <col min="13" max="13" width="10" style="61" customWidth="1"/>
    <col min="14" max="14" width="8.7109375" style="61" customWidth="1"/>
    <col min="15" max="17" width="11.42578125" style="1" customWidth="1"/>
    <col min="18" max="16384" width="11.42578125" style="1"/>
  </cols>
  <sheetData>
    <row r="2" spans="1:35" ht="15.75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35" ht="14.25" customHeight="1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35" ht="3" customHeight="1" thickBot="1" x14ac:dyDescent="0.3">
      <c r="A4" s="3"/>
      <c r="B4" s="4"/>
      <c r="C4" s="4"/>
      <c r="D4" s="5"/>
      <c r="E4" s="6"/>
      <c r="F4" s="6"/>
      <c r="G4" s="6"/>
      <c r="H4" s="6"/>
      <c r="I4" s="6"/>
      <c r="J4" s="6"/>
      <c r="K4" s="6"/>
      <c r="L4" s="6"/>
      <c r="M4" s="6"/>
      <c r="N4" s="6"/>
    </row>
    <row r="5" spans="1:35" s="2" customFormat="1" ht="20.100000000000001" customHeight="1" thickTop="1" thickBot="1" x14ac:dyDescent="0.3">
      <c r="A5" s="64" t="s">
        <v>4</v>
      </c>
      <c r="B5" s="64"/>
      <c r="C5" s="64"/>
      <c r="D5" s="64"/>
      <c r="E5" s="65" t="s">
        <v>9</v>
      </c>
      <c r="F5" s="65"/>
      <c r="G5" s="65" t="s">
        <v>8</v>
      </c>
      <c r="H5" s="65"/>
      <c r="I5" s="65" t="s">
        <v>7</v>
      </c>
      <c r="J5" s="65"/>
      <c r="K5" s="65" t="s">
        <v>6</v>
      </c>
      <c r="L5" s="65"/>
      <c r="M5" s="65" t="s">
        <v>5</v>
      </c>
      <c r="N5" s="65"/>
    </row>
    <row r="6" spans="1:35" ht="3" customHeight="1" thickTop="1" x14ac:dyDescent="0.25">
      <c r="A6" s="7"/>
      <c r="B6" s="8"/>
      <c r="C6" s="8"/>
      <c r="D6" s="9">
        <v>1.25</v>
      </c>
      <c r="E6" s="10"/>
      <c r="F6" s="11"/>
      <c r="G6" s="10"/>
      <c r="H6" s="11"/>
      <c r="I6" s="10"/>
      <c r="J6" s="11"/>
      <c r="K6" s="10"/>
      <c r="L6" s="11"/>
      <c r="M6" s="10"/>
      <c r="N6" s="11"/>
    </row>
    <row r="7" spans="1:35" ht="15.75" thickBot="1" x14ac:dyDescent="0.3">
      <c r="A7" s="12" t="s">
        <v>10</v>
      </c>
      <c r="B7" s="13" t="s">
        <v>11</v>
      </c>
      <c r="C7" s="14" t="s">
        <v>12</v>
      </c>
      <c r="D7" s="15" t="s">
        <v>13</v>
      </c>
      <c r="E7" s="16" t="s">
        <v>14</v>
      </c>
      <c r="F7" s="15" t="s">
        <v>15</v>
      </c>
      <c r="G7" s="17" t="s">
        <v>14</v>
      </c>
      <c r="H7" s="18" t="s">
        <v>15</v>
      </c>
      <c r="I7" s="17" t="s">
        <v>14</v>
      </c>
      <c r="J7" s="18" t="s">
        <v>15</v>
      </c>
      <c r="K7" s="17" t="s">
        <v>14</v>
      </c>
      <c r="L7" s="18" t="s">
        <v>15</v>
      </c>
      <c r="M7" s="17" t="s">
        <v>14</v>
      </c>
      <c r="N7" s="18" t="s">
        <v>15</v>
      </c>
    </row>
    <row r="8" spans="1:35" ht="21" customHeight="1" thickTop="1" x14ac:dyDescent="0.25">
      <c r="A8" s="73" t="s">
        <v>16</v>
      </c>
      <c r="B8" s="73"/>
      <c r="C8" s="73"/>
      <c r="D8" s="73"/>
      <c r="E8" s="19"/>
      <c r="F8" s="20"/>
      <c r="G8" s="19"/>
      <c r="H8" s="20"/>
      <c r="I8" s="19"/>
      <c r="J8" s="20"/>
      <c r="K8" s="19"/>
      <c r="L8" s="20"/>
      <c r="M8" s="19"/>
      <c r="N8" s="20"/>
      <c r="O8" s="21"/>
      <c r="Q8" s="21"/>
    </row>
    <row r="9" spans="1:35" ht="21" customHeight="1" x14ac:dyDescent="0.25">
      <c r="A9" s="22">
        <v>1</v>
      </c>
      <c r="B9" s="23" t="s">
        <v>17</v>
      </c>
      <c r="C9" s="24"/>
      <c r="D9" s="25"/>
      <c r="E9" s="26"/>
      <c r="F9" s="27"/>
      <c r="G9" s="26"/>
      <c r="H9" s="27"/>
      <c r="I9" s="26"/>
      <c r="J9" s="27"/>
      <c r="K9" s="26"/>
      <c r="L9" s="27"/>
      <c r="M9" s="26"/>
      <c r="N9" s="27"/>
      <c r="R9" s="21"/>
      <c r="T9" s="21"/>
      <c r="V9" s="21"/>
      <c r="X9" s="21"/>
      <c r="Z9" s="21"/>
    </row>
    <row r="10" spans="1:35" ht="21" customHeight="1" x14ac:dyDescent="0.25">
      <c r="A10" s="28">
        <v>1.1000000000000001</v>
      </c>
      <c r="B10" s="29" t="s">
        <v>18</v>
      </c>
      <c r="C10" s="30" t="s">
        <v>0</v>
      </c>
      <c r="D10" s="31"/>
      <c r="E10" s="32">
        <v>1</v>
      </c>
      <c r="F10" s="33">
        <f>ROUND(+E10*$D10,2)</f>
        <v>0</v>
      </c>
      <c r="G10" s="32"/>
      <c r="H10" s="33"/>
      <c r="I10" s="32"/>
      <c r="J10" s="33"/>
      <c r="K10" s="32"/>
      <c r="L10" s="33"/>
      <c r="M10" s="32"/>
      <c r="N10" s="33"/>
      <c r="O10" s="21"/>
      <c r="Q10" s="21"/>
      <c r="AA10" s="21"/>
      <c r="AC10" s="21"/>
      <c r="AE10" s="21"/>
      <c r="AG10" s="21"/>
      <c r="AI10" s="21"/>
    </row>
    <row r="11" spans="1:35" ht="21" customHeight="1" x14ac:dyDescent="0.25">
      <c r="A11" s="28">
        <f>+A10+0.1</f>
        <v>1.2000000000000002</v>
      </c>
      <c r="B11" s="29" t="s">
        <v>19</v>
      </c>
      <c r="C11" s="30" t="s">
        <v>0</v>
      </c>
      <c r="D11" s="31"/>
      <c r="E11" s="32"/>
      <c r="F11" s="33"/>
      <c r="G11" s="32">
        <v>1</v>
      </c>
      <c r="H11" s="33">
        <f>ROUND(+G11*$D11,2)</f>
        <v>0</v>
      </c>
      <c r="I11" s="32"/>
      <c r="J11" s="33"/>
      <c r="K11" s="32"/>
      <c r="L11" s="33"/>
      <c r="M11" s="32"/>
      <c r="N11" s="33"/>
      <c r="O11" s="21"/>
      <c r="Q11" s="21"/>
    </row>
    <row r="12" spans="1:35" ht="21" customHeight="1" x14ac:dyDescent="0.25">
      <c r="A12" s="28">
        <f t="shared" ref="A12:A14" si="0">+A11+0.1</f>
        <v>1.3000000000000003</v>
      </c>
      <c r="B12" s="29" t="s">
        <v>20</v>
      </c>
      <c r="C12" s="30" t="s">
        <v>0</v>
      </c>
      <c r="D12" s="31"/>
      <c r="E12" s="32"/>
      <c r="F12" s="33"/>
      <c r="G12" s="32"/>
      <c r="H12" s="33"/>
      <c r="I12" s="32">
        <v>1</v>
      </c>
      <c r="J12" s="33">
        <f>ROUND(+I12*$D12,2)</f>
        <v>0</v>
      </c>
      <c r="K12" s="32"/>
      <c r="L12" s="33"/>
      <c r="M12" s="32"/>
      <c r="N12" s="33"/>
      <c r="O12" s="21"/>
      <c r="Q12" s="21"/>
    </row>
    <row r="13" spans="1:35" ht="21" customHeight="1" x14ac:dyDescent="0.25">
      <c r="A13" s="28">
        <f t="shared" si="0"/>
        <v>1.4000000000000004</v>
      </c>
      <c r="B13" s="29" t="s">
        <v>21</v>
      </c>
      <c r="C13" s="30" t="s">
        <v>0</v>
      </c>
      <c r="D13" s="31"/>
      <c r="E13" s="32"/>
      <c r="F13" s="33"/>
      <c r="G13" s="32"/>
      <c r="H13" s="33"/>
      <c r="I13" s="32"/>
      <c r="J13" s="33"/>
      <c r="K13" s="32">
        <v>1</v>
      </c>
      <c r="L13" s="33">
        <f>ROUND(+K13*$D13,2)</f>
        <v>0</v>
      </c>
      <c r="M13" s="32"/>
      <c r="N13" s="33"/>
      <c r="O13" s="21"/>
      <c r="Q13" s="21"/>
    </row>
    <row r="14" spans="1:35" ht="21" customHeight="1" thickBot="1" x14ac:dyDescent="0.3">
      <c r="A14" s="28">
        <f t="shared" si="0"/>
        <v>1.5000000000000004</v>
      </c>
      <c r="B14" s="29" t="s">
        <v>22</v>
      </c>
      <c r="C14" s="30" t="s">
        <v>0</v>
      </c>
      <c r="D14" s="31"/>
      <c r="E14" s="32"/>
      <c r="F14" s="33"/>
      <c r="G14" s="32"/>
      <c r="H14" s="33"/>
      <c r="I14" s="32"/>
      <c r="J14" s="33"/>
      <c r="K14" s="32"/>
      <c r="L14" s="33"/>
      <c r="M14" s="32">
        <v>1</v>
      </c>
      <c r="N14" s="33">
        <f>ROUND(+M14*$D14,2)</f>
        <v>0</v>
      </c>
      <c r="O14" s="21"/>
      <c r="Q14" s="21"/>
    </row>
    <row r="15" spans="1:35" ht="21" customHeight="1" thickTop="1" x14ac:dyDescent="0.25">
      <c r="A15" s="74" t="s">
        <v>35</v>
      </c>
      <c r="B15" s="75"/>
      <c r="C15" s="75"/>
      <c r="D15" s="76"/>
      <c r="E15" s="34"/>
      <c r="F15" s="35"/>
      <c r="G15" s="34"/>
      <c r="H15" s="35"/>
      <c r="I15" s="34"/>
      <c r="J15" s="35"/>
      <c r="K15" s="34"/>
      <c r="L15" s="35"/>
      <c r="M15" s="34"/>
      <c r="N15" s="35"/>
      <c r="O15" s="21"/>
      <c r="Q15" s="21"/>
    </row>
    <row r="16" spans="1:35" ht="21" customHeight="1" x14ac:dyDescent="0.25">
      <c r="A16" s="36">
        <v>2</v>
      </c>
      <c r="B16" s="77" t="s">
        <v>23</v>
      </c>
      <c r="C16" s="78"/>
      <c r="D16" s="79"/>
      <c r="E16" s="37"/>
      <c r="F16" s="38"/>
      <c r="G16" s="37"/>
      <c r="H16" s="38"/>
      <c r="I16" s="37"/>
      <c r="J16" s="38"/>
      <c r="K16" s="37"/>
      <c r="L16" s="38"/>
      <c r="M16" s="37"/>
      <c r="N16" s="38"/>
      <c r="O16" s="21"/>
      <c r="Q16" s="21"/>
      <c r="R16" s="21"/>
      <c r="T16" s="21"/>
      <c r="V16" s="21"/>
      <c r="X16" s="21"/>
      <c r="Z16" s="21"/>
    </row>
    <row r="17" spans="1:35" ht="48" customHeight="1" x14ac:dyDescent="0.25">
      <c r="A17" s="39">
        <v>2.1</v>
      </c>
      <c r="B17" s="62" t="s">
        <v>32</v>
      </c>
      <c r="C17" s="40" t="s">
        <v>0</v>
      </c>
      <c r="D17" s="31"/>
      <c r="E17" s="32">
        <v>2</v>
      </c>
      <c r="F17" s="33">
        <f>ROUND(+E17*$D17,2)</f>
        <v>0</v>
      </c>
      <c r="G17" s="32">
        <v>3</v>
      </c>
      <c r="H17" s="33">
        <f>ROUND(+G17*$D17,2)</f>
        <v>0</v>
      </c>
      <c r="I17" s="32">
        <v>4</v>
      </c>
      <c r="J17" s="33">
        <f>ROUND(+I17*$D17,2)</f>
        <v>0</v>
      </c>
      <c r="K17" s="32">
        <v>5</v>
      </c>
      <c r="L17" s="33">
        <f>ROUND(+K17*$D17,2)</f>
        <v>0</v>
      </c>
      <c r="M17" s="32">
        <v>3</v>
      </c>
      <c r="N17" s="33">
        <f>ROUND(+M17*$D17,2)</f>
        <v>0</v>
      </c>
      <c r="O17" s="21"/>
      <c r="Q17" s="21"/>
      <c r="AA17" s="21"/>
      <c r="AC17" s="21"/>
      <c r="AE17" s="21"/>
      <c r="AG17" s="21"/>
      <c r="AI17" s="21"/>
    </row>
    <row r="18" spans="1:35" ht="40.5" x14ac:dyDescent="0.25">
      <c r="A18" s="39">
        <f>+A17+0.1</f>
        <v>2.2000000000000002</v>
      </c>
      <c r="B18" s="62" t="s">
        <v>39</v>
      </c>
      <c r="C18" s="40" t="s">
        <v>0</v>
      </c>
      <c r="D18" s="31"/>
      <c r="E18" s="32">
        <v>0</v>
      </c>
      <c r="F18" s="33">
        <f>ROUND(+E18*$D18,2)</f>
        <v>0</v>
      </c>
      <c r="G18" s="32">
        <v>0</v>
      </c>
      <c r="H18" s="33">
        <f t="shared" ref="H18:H31" si="1">ROUND(+G18*$D18,2)</f>
        <v>0</v>
      </c>
      <c r="I18" s="32">
        <v>0</v>
      </c>
      <c r="J18" s="33">
        <f t="shared" ref="J18:J19" si="2">ROUND(+I18*$D18,2)</f>
        <v>0</v>
      </c>
      <c r="K18" s="32">
        <v>3</v>
      </c>
      <c r="L18" s="33">
        <f t="shared" ref="L18:L19" si="3">ROUND(+K18*$D18,2)</f>
        <v>0</v>
      </c>
      <c r="M18" s="32">
        <v>0</v>
      </c>
      <c r="N18" s="33">
        <f t="shared" ref="N18:N31" si="4">ROUND(+M18*$D18,2)</f>
        <v>0</v>
      </c>
      <c r="O18" s="21"/>
      <c r="Q18" s="21"/>
    </row>
    <row r="19" spans="1:35" ht="40.5" x14ac:dyDescent="0.25">
      <c r="A19" s="39">
        <f>+A18+0.1</f>
        <v>2.3000000000000003</v>
      </c>
      <c r="B19" s="62" t="s">
        <v>33</v>
      </c>
      <c r="C19" s="40" t="s">
        <v>0</v>
      </c>
      <c r="D19" s="31"/>
      <c r="E19" s="32">
        <v>1</v>
      </c>
      <c r="F19" s="33">
        <f t="shared" ref="F19:F31" si="5">ROUND(+E19*$D19,2)</f>
        <v>0</v>
      </c>
      <c r="G19" s="32">
        <v>2</v>
      </c>
      <c r="H19" s="33">
        <f t="shared" si="1"/>
        <v>0</v>
      </c>
      <c r="I19" s="32">
        <v>1</v>
      </c>
      <c r="J19" s="33">
        <f t="shared" si="2"/>
        <v>0</v>
      </c>
      <c r="K19" s="32">
        <v>6</v>
      </c>
      <c r="L19" s="33">
        <f t="shared" si="3"/>
        <v>0</v>
      </c>
      <c r="M19" s="32">
        <v>4</v>
      </c>
      <c r="N19" s="33">
        <f t="shared" si="4"/>
        <v>0</v>
      </c>
      <c r="O19" s="21"/>
      <c r="Q19" s="21"/>
    </row>
    <row r="20" spans="1:35" ht="40.5" x14ac:dyDescent="0.25">
      <c r="A20" s="39">
        <f t="shared" ref="A20:A24" si="6">+A19+0.1</f>
        <v>2.4000000000000004</v>
      </c>
      <c r="B20" s="62" t="s">
        <v>34</v>
      </c>
      <c r="C20" s="40" t="s">
        <v>0</v>
      </c>
      <c r="D20" s="31"/>
      <c r="E20" s="32">
        <v>1</v>
      </c>
      <c r="F20" s="33">
        <f>ROUND(+E20*$D20,2)</f>
        <v>0</v>
      </c>
      <c r="G20" s="32">
        <v>2</v>
      </c>
      <c r="H20" s="33">
        <f>ROUND(+G20*$D20,2)</f>
        <v>0</v>
      </c>
      <c r="I20" s="32">
        <v>1</v>
      </c>
      <c r="J20" s="33">
        <f>ROUND(+I20*$D20,2)</f>
        <v>0</v>
      </c>
      <c r="K20" s="32">
        <v>5</v>
      </c>
      <c r="L20" s="33">
        <f>ROUND(+K20*$D20,2)</f>
        <v>0</v>
      </c>
      <c r="M20" s="32">
        <v>3</v>
      </c>
      <c r="N20" s="33">
        <f>ROUND(+M20*$D20,2)</f>
        <v>0</v>
      </c>
      <c r="O20" s="21"/>
      <c r="Q20" s="21"/>
    </row>
    <row r="21" spans="1:35" ht="27" x14ac:dyDescent="0.25">
      <c r="A21" s="39">
        <f t="shared" si="6"/>
        <v>2.5000000000000004</v>
      </c>
      <c r="B21" s="62" t="s">
        <v>31</v>
      </c>
      <c r="C21" s="40" t="s">
        <v>0</v>
      </c>
      <c r="D21" s="31"/>
      <c r="E21" s="32">
        <v>0</v>
      </c>
      <c r="F21" s="33">
        <f t="shared" si="5"/>
        <v>0</v>
      </c>
      <c r="G21" s="32">
        <v>0</v>
      </c>
      <c r="H21" s="33">
        <f t="shared" si="1"/>
        <v>0</v>
      </c>
      <c r="I21" s="32">
        <v>0</v>
      </c>
      <c r="J21" s="33">
        <f t="shared" ref="J21:J31" si="7">ROUND(+I21*$D21,2)</f>
        <v>0</v>
      </c>
      <c r="K21" s="32">
        <v>1</v>
      </c>
      <c r="L21" s="33">
        <f t="shared" ref="L21:L31" si="8">ROUND(+K21*$D21,2)</f>
        <v>0</v>
      </c>
      <c r="M21" s="32">
        <v>0</v>
      </c>
      <c r="N21" s="33">
        <f t="shared" si="4"/>
        <v>0</v>
      </c>
      <c r="O21" s="21"/>
      <c r="Q21" s="21"/>
    </row>
    <row r="22" spans="1:35" ht="27" x14ac:dyDescent="0.25">
      <c r="A22" s="39">
        <f t="shared" si="6"/>
        <v>2.6000000000000005</v>
      </c>
      <c r="B22" s="62" t="s">
        <v>28</v>
      </c>
      <c r="C22" s="40" t="s">
        <v>0</v>
      </c>
      <c r="D22" s="31"/>
      <c r="E22" s="32">
        <v>1</v>
      </c>
      <c r="F22" s="33">
        <f t="shared" si="5"/>
        <v>0</v>
      </c>
      <c r="G22" s="32">
        <v>3</v>
      </c>
      <c r="H22" s="33">
        <f t="shared" si="1"/>
        <v>0</v>
      </c>
      <c r="I22" s="32">
        <v>0</v>
      </c>
      <c r="J22" s="33">
        <f t="shared" si="7"/>
        <v>0</v>
      </c>
      <c r="K22" s="32">
        <v>3</v>
      </c>
      <c r="L22" s="33">
        <f t="shared" si="8"/>
        <v>0</v>
      </c>
      <c r="M22" s="32">
        <v>1</v>
      </c>
      <c r="N22" s="33">
        <f t="shared" si="4"/>
        <v>0</v>
      </c>
      <c r="O22" s="21"/>
      <c r="Q22" s="21"/>
    </row>
    <row r="23" spans="1:35" ht="27" x14ac:dyDescent="0.25">
      <c r="A23" s="39">
        <f t="shared" si="6"/>
        <v>2.7000000000000006</v>
      </c>
      <c r="B23" s="62" t="s">
        <v>29</v>
      </c>
      <c r="C23" s="40" t="s">
        <v>0</v>
      </c>
      <c r="D23" s="31"/>
      <c r="E23" s="32">
        <v>2</v>
      </c>
      <c r="F23" s="33">
        <f t="shared" si="5"/>
        <v>0</v>
      </c>
      <c r="G23" s="32">
        <v>2</v>
      </c>
      <c r="H23" s="33">
        <f t="shared" si="1"/>
        <v>0</v>
      </c>
      <c r="I23" s="32">
        <v>0</v>
      </c>
      <c r="J23" s="33">
        <f t="shared" si="7"/>
        <v>0</v>
      </c>
      <c r="K23" s="32">
        <v>0</v>
      </c>
      <c r="L23" s="33">
        <f t="shared" si="8"/>
        <v>0</v>
      </c>
      <c r="M23" s="32">
        <v>0</v>
      </c>
      <c r="N23" s="33">
        <f t="shared" si="4"/>
        <v>0</v>
      </c>
      <c r="O23" s="21"/>
      <c r="Q23" s="21"/>
    </row>
    <row r="24" spans="1:35" ht="40.5" x14ac:dyDescent="0.25">
      <c r="A24" s="39">
        <f t="shared" si="6"/>
        <v>2.8000000000000007</v>
      </c>
      <c r="B24" s="62" t="s">
        <v>30</v>
      </c>
      <c r="C24" s="40" t="s">
        <v>0</v>
      </c>
      <c r="D24" s="31"/>
      <c r="E24" s="32">
        <v>1</v>
      </c>
      <c r="F24" s="33">
        <f t="shared" si="5"/>
        <v>0</v>
      </c>
      <c r="G24" s="32">
        <v>1</v>
      </c>
      <c r="H24" s="33">
        <f t="shared" si="1"/>
        <v>0</v>
      </c>
      <c r="I24" s="32">
        <v>0</v>
      </c>
      <c r="J24" s="33">
        <f t="shared" si="7"/>
        <v>0</v>
      </c>
      <c r="K24" s="32">
        <v>0</v>
      </c>
      <c r="L24" s="33">
        <f t="shared" si="8"/>
        <v>0</v>
      </c>
      <c r="M24" s="32">
        <v>0</v>
      </c>
      <c r="N24" s="33">
        <f t="shared" si="4"/>
        <v>0</v>
      </c>
      <c r="O24" s="21"/>
      <c r="Q24" s="21"/>
    </row>
    <row r="25" spans="1:35" x14ac:dyDescent="0.25">
      <c r="A25" s="36">
        <v>3</v>
      </c>
      <c r="B25" s="77" t="s">
        <v>24</v>
      </c>
      <c r="C25" s="78"/>
      <c r="D25" s="79"/>
      <c r="E25" s="37"/>
      <c r="F25" s="38"/>
      <c r="G25" s="37"/>
      <c r="H25" s="38"/>
      <c r="I25" s="37"/>
      <c r="J25" s="38"/>
      <c r="K25" s="37"/>
      <c r="L25" s="38"/>
      <c r="M25" s="37"/>
      <c r="N25" s="38"/>
      <c r="O25" s="21"/>
      <c r="Q25" s="21"/>
    </row>
    <row r="26" spans="1:35" x14ac:dyDescent="0.25">
      <c r="A26" s="41">
        <f>+A25+0.1</f>
        <v>3.1</v>
      </c>
      <c r="B26" s="42" t="s">
        <v>25</v>
      </c>
      <c r="C26" s="30" t="s">
        <v>0</v>
      </c>
      <c r="D26" s="31"/>
      <c r="E26" s="32">
        <v>1</v>
      </c>
      <c r="F26" s="33">
        <f>ROUND(+E26*D26,2)</f>
        <v>0</v>
      </c>
      <c r="G26" s="32">
        <v>1</v>
      </c>
      <c r="H26" s="33">
        <f t="shared" ref="H26" si="9">ROUND(+G26*D26,2)</f>
        <v>0</v>
      </c>
      <c r="I26" s="32">
        <v>1</v>
      </c>
      <c r="J26" s="33">
        <f t="shared" ref="J26" si="10">ROUND(+I26*D26,2)</f>
        <v>0</v>
      </c>
      <c r="K26" s="32">
        <v>1</v>
      </c>
      <c r="L26" s="33">
        <f t="shared" ref="L26" si="11">ROUND(+K26*D26,2)</f>
        <v>0</v>
      </c>
      <c r="M26" s="32">
        <v>1</v>
      </c>
      <c r="N26" s="33">
        <f>ROUND(+M26*$D26,2)</f>
        <v>0</v>
      </c>
      <c r="O26" s="21"/>
      <c r="Q26" s="21"/>
    </row>
    <row r="27" spans="1:35" x14ac:dyDescent="0.25">
      <c r="A27" s="36">
        <v>4</v>
      </c>
      <c r="B27" s="77" t="s">
        <v>45</v>
      </c>
      <c r="C27" s="78"/>
      <c r="D27" s="79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21"/>
      <c r="Q27" s="21"/>
    </row>
    <row r="28" spans="1:35" x14ac:dyDescent="0.25">
      <c r="A28" s="39">
        <v>4.0999999999999996</v>
      </c>
      <c r="B28" s="62" t="s">
        <v>42</v>
      </c>
      <c r="C28" s="40" t="s">
        <v>0</v>
      </c>
      <c r="D28" s="31"/>
      <c r="E28" s="32">
        <v>0</v>
      </c>
      <c r="F28" s="33">
        <f t="shared" si="5"/>
        <v>0</v>
      </c>
      <c r="G28" s="32">
        <v>0</v>
      </c>
      <c r="H28" s="33">
        <f t="shared" si="1"/>
        <v>0</v>
      </c>
      <c r="I28" s="32">
        <v>0</v>
      </c>
      <c r="J28" s="33">
        <f t="shared" si="7"/>
        <v>0</v>
      </c>
      <c r="K28" s="32">
        <v>1</v>
      </c>
      <c r="L28" s="33">
        <f t="shared" si="8"/>
        <v>0</v>
      </c>
      <c r="M28" s="32">
        <v>0</v>
      </c>
      <c r="N28" s="33">
        <f t="shared" si="4"/>
        <v>0</v>
      </c>
      <c r="O28" s="21"/>
      <c r="Q28" s="21"/>
    </row>
    <row r="29" spans="1:35" x14ac:dyDescent="0.25">
      <c r="A29" s="39">
        <v>4.2</v>
      </c>
      <c r="B29" s="62" t="s">
        <v>38</v>
      </c>
      <c r="C29" s="40" t="s">
        <v>0</v>
      </c>
      <c r="D29" s="31"/>
      <c r="E29" s="32">
        <v>0</v>
      </c>
      <c r="F29" s="33">
        <f t="shared" si="5"/>
        <v>0</v>
      </c>
      <c r="G29" s="32">
        <v>0</v>
      </c>
      <c r="H29" s="33">
        <f t="shared" si="1"/>
        <v>0</v>
      </c>
      <c r="I29" s="32">
        <v>1</v>
      </c>
      <c r="J29" s="33">
        <f t="shared" si="7"/>
        <v>0</v>
      </c>
      <c r="K29" s="32">
        <v>0</v>
      </c>
      <c r="L29" s="33">
        <f t="shared" si="8"/>
        <v>0</v>
      </c>
      <c r="M29" s="32">
        <v>0</v>
      </c>
      <c r="N29" s="33">
        <f t="shared" si="4"/>
        <v>0</v>
      </c>
      <c r="O29" s="21"/>
      <c r="Q29" s="21"/>
    </row>
    <row r="30" spans="1:35" ht="17.25" customHeight="1" x14ac:dyDescent="0.25">
      <c r="A30" s="39">
        <v>4.3</v>
      </c>
      <c r="B30" s="62" t="s">
        <v>40</v>
      </c>
      <c r="C30" s="40" t="s">
        <v>0</v>
      </c>
      <c r="D30" s="31"/>
      <c r="E30" s="32">
        <v>0</v>
      </c>
      <c r="F30" s="33">
        <f t="shared" si="5"/>
        <v>0</v>
      </c>
      <c r="G30" s="32">
        <v>0</v>
      </c>
      <c r="H30" s="33">
        <f t="shared" si="1"/>
        <v>0</v>
      </c>
      <c r="I30" s="32">
        <v>0</v>
      </c>
      <c r="J30" s="33">
        <f t="shared" si="7"/>
        <v>0</v>
      </c>
      <c r="K30" s="32">
        <v>0</v>
      </c>
      <c r="L30" s="33">
        <f t="shared" si="8"/>
        <v>0</v>
      </c>
      <c r="M30" s="32">
        <v>1</v>
      </c>
      <c r="N30" s="33">
        <f t="shared" si="4"/>
        <v>0</v>
      </c>
      <c r="O30" s="21"/>
      <c r="Q30" s="21"/>
    </row>
    <row r="31" spans="1:35" ht="27" x14ac:dyDescent="0.25">
      <c r="A31" s="39">
        <v>4.4000000000000004</v>
      </c>
      <c r="B31" s="62" t="s">
        <v>41</v>
      </c>
      <c r="C31" s="40" t="s">
        <v>0</v>
      </c>
      <c r="D31" s="31"/>
      <c r="E31" s="32">
        <v>0</v>
      </c>
      <c r="F31" s="33">
        <f t="shared" si="5"/>
        <v>0</v>
      </c>
      <c r="G31" s="32">
        <v>1</v>
      </c>
      <c r="H31" s="33">
        <f t="shared" si="1"/>
        <v>0</v>
      </c>
      <c r="I31" s="32">
        <v>0</v>
      </c>
      <c r="J31" s="33">
        <f t="shared" si="7"/>
        <v>0</v>
      </c>
      <c r="K31" s="32">
        <v>0</v>
      </c>
      <c r="L31" s="33">
        <f t="shared" si="8"/>
        <v>0</v>
      </c>
      <c r="M31" s="32">
        <v>0</v>
      </c>
      <c r="N31" s="33">
        <f t="shared" si="4"/>
        <v>0</v>
      </c>
      <c r="O31" s="21"/>
      <c r="Q31" s="21"/>
    </row>
    <row r="32" spans="1:35" x14ac:dyDescent="0.25">
      <c r="A32" s="41">
        <v>4.5</v>
      </c>
      <c r="B32" s="42" t="s">
        <v>37</v>
      </c>
      <c r="C32" s="30" t="s">
        <v>0</v>
      </c>
      <c r="D32" s="31"/>
      <c r="E32" s="32">
        <v>0</v>
      </c>
      <c r="F32" s="33">
        <f>ROUND(+E32*D32,2)</f>
        <v>0</v>
      </c>
      <c r="G32" s="32">
        <v>1</v>
      </c>
      <c r="H32" s="33">
        <f t="shared" ref="H32" si="12">ROUND(+G32*D32,2)</f>
        <v>0</v>
      </c>
      <c r="I32" s="32">
        <v>1</v>
      </c>
      <c r="J32" s="33">
        <f t="shared" ref="J32" si="13">ROUND(+I32*D32,2)</f>
        <v>0</v>
      </c>
      <c r="K32" s="32">
        <v>1</v>
      </c>
      <c r="L32" s="33">
        <f t="shared" ref="L32" si="14">ROUND(+K32*D32,2)</f>
        <v>0</v>
      </c>
      <c r="M32" s="32">
        <v>1</v>
      </c>
      <c r="N32" s="33">
        <f>ROUND(+M32*$D32,2)</f>
        <v>0</v>
      </c>
      <c r="O32" s="21"/>
      <c r="Q32" s="21"/>
    </row>
    <row r="33" spans="1:26" ht="21" customHeight="1" x14ac:dyDescent="0.25">
      <c r="A33" s="28"/>
      <c r="B33" s="43" t="s">
        <v>26</v>
      </c>
      <c r="C33" s="44"/>
      <c r="D33" s="31"/>
      <c r="E33" s="45"/>
      <c r="F33" s="46">
        <f>SUM(F10:F32)</f>
        <v>0</v>
      </c>
      <c r="G33" s="45"/>
      <c r="H33" s="46">
        <f>SUM(H10:H32)</f>
        <v>0</v>
      </c>
      <c r="I33" s="45"/>
      <c r="J33" s="46">
        <f>SUM(J10:J32)</f>
        <v>0</v>
      </c>
      <c r="K33" s="45"/>
      <c r="L33" s="46">
        <f>SUM(L10:L32)</f>
        <v>0</v>
      </c>
      <c r="M33" s="45"/>
      <c r="N33" s="46">
        <f>SUM(N10:N32)</f>
        <v>0</v>
      </c>
      <c r="O33" s="21"/>
      <c r="Q33" s="21"/>
    </row>
    <row r="34" spans="1:26" ht="21" customHeight="1" x14ac:dyDescent="0.25">
      <c r="A34" s="28"/>
      <c r="B34" s="47" t="s">
        <v>2</v>
      </c>
      <c r="C34" s="48" t="s">
        <v>1</v>
      </c>
      <c r="D34" s="49"/>
      <c r="E34" s="32"/>
      <c r="F34" s="33">
        <f>ROUND(+F33*$D$34,2)</f>
        <v>0</v>
      </c>
      <c r="G34" s="32"/>
      <c r="H34" s="33">
        <f>ROUND(+H33*$D$34,2)</f>
        <v>0</v>
      </c>
      <c r="I34" s="32"/>
      <c r="J34" s="33">
        <f>ROUND(+J33*$D$34,2)</f>
        <v>0</v>
      </c>
      <c r="K34" s="32"/>
      <c r="L34" s="33">
        <f>ROUND(+L33*$D$34,2)</f>
        <v>0</v>
      </c>
      <c r="M34" s="32"/>
      <c r="N34" s="33">
        <f>ROUND(+N33*$D$34,2)</f>
        <v>0</v>
      </c>
      <c r="O34" s="21"/>
      <c r="Q34" s="21"/>
    </row>
    <row r="35" spans="1:26" ht="21" customHeight="1" x14ac:dyDescent="0.25">
      <c r="A35" s="28"/>
      <c r="B35" s="47" t="s">
        <v>3</v>
      </c>
      <c r="C35" s="48" t="s">
        <v>1</v>
      </c>
      <c r="D35" s="49"/>
      <c r="E35" s="32"/>
      <c r="F35" s="33">
        <f>ROUND(+F33*$D$35,2)</f>
        <v>0</v>
      </c>
      <c r="G35" s="32"/>
      <c r="H35" s="33">
        <f>ROUND(+H33*$D$35,2)</f>
        <v>0</v>
      </c>
      <c r="I35" s="32"/>
      <c r="J35" s="33">
        <f>ROUND(+J33*$D$35,2)</f>
        <v>0</v>
      </c>
      <c r="K35" s="32"/>
      <c r="L35" s="33">
        <f>ROUND(+L33*$D$35,2)</f>
        <v>0</v>
      </c>
      <c r="M35" s="32"/>
      <c r="N35" s="33">
        <f>ROUND(+N33*$D$35,2)</f>
        <v>0</v>
      </c>
      <c r="O35" s="21"/>
      <c r="Z35" s="21"/>
    </row>
    <row r="36" spans="1:26" ht="21" customHeight="1" thickBot="1" x14ac:dyDescent="0.3">
      <c r="A36" s="50"/>
      <c r="B36" s="51"/>
      <c r="C36" s="52"/>
      <c r="D36" s="53"/>
      <c r="E36" s="54" t="s">
        <v>15</v>
      </c>
      <c r="F36" s="55">
        <f>+F33+F34+F35</f>
        <v>0</v>
      </c>
      <c r="G36" s="54"/>
      <c r="H36" s="55">
        <f>+H33+H34+H35</f>
        <v>0</v>
      </c>
      <c r="I36" s="54"/>
      <c r="J36" s="55">
        <f>+J33+J34+J35</f>
        <v>0</v>
      </c>
      <c r="K36" s="54"/>
      <c r="L36" s="55">
        <f>+L33+L34+L35</f>
        <v>0</v>
      </c>
      <c r="M36" s="54"/>
      <c r="N36" s="55">
        <f>+N33+N34+N35</f>
        <v>0</v>
      </c>
      <c r="O36" s="21"/>
      <c r="Q36" s="21"/>
    </row>
    <row r="37" spans="1:26" ht="17.25" thickBot="1" x14ac:dyDescent="0.3">
      <c r="A37" s="80" t="s">
        <v>43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2"/>
      <c r="M37" s="83">
        <f>+F36+H36+J36+L36+N36</f>
        <v>0</v>
      </c>
      <c r="N37" s="84"/>
    </row>
    <row r="38" spans="1:26" ht="22.5" customHeight="1" thickBot="1" x14ac:dyDescent="0.3">
      <c r="A38" s="56"/>
      <c r="B38" s="56"/>
      <c r="C38" s="56"/>
      <c r="D38" s="57"/>
      <c r="E38" s="57"/>
      <c r="F38" s="57"/>
      <c r="G38" s="57"/>
      <c r="H38" s="57"/>
      <c r="I38" s="57"/>
      <c r="J38" s="57"/>
      <c r="K38" s="58" t="s">
        <v>27</v>
      </c>
      <c r="L38" s="59">
        <v>0.18</v>
      </c>
      <c r="M38" s="66">
        <f>+ROUND(M37*L38,2)</f>
        <v>0</v>
      </c>
      <c r="N38" s="67"/>
    </row>
    <row r="39" spans="1:26" ht="30" customHeight="1" thickBot="1" x14ac:dyDescent="0.3">
      <c r="A39" s="68" t="s">
        <v>44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70"/>
      <c r="M39" s="71">
        <f>+M37+M38</f>
        <v>0</v>
      </c>
      <c r="N39" s="72" t="e">
        <f>+M38+#REF!</f>
        <v>#REF!</v>
      </c>
      <c r="P39" s="60"/>
    </row>
  </sheetData>
  <mergeCells count="17">
    <mergeCell ref="M38:N38"/>
    <mergeCell ref="A39:L39"/>
    <mergeCell ref="M39:N39"/>
    <mergeCell ref="A8:D8"/>
    <mergeCell ref="A15:D15"/>
    <mergeCell ref="B16:D16"/>
    <mergeCell ref="A37:L37"/>
    <mergeCell ref="M37:N37"/>
    <mergeCell ref="B27:D27"/>
    <mergeCell ref="B25:D25"/>
    <mergeCell ref="A2:N2"/>
    <mergeCell ref="A5:D5"/>
    <mergeCell ref="E5:F5"/>
    <mergeCell ref="G5:H5"/>
    <mergeCell ref="I5:J5"/>
    <mergeCell ref="K5:L5"/>
    <mergeCell ref="M5:N5"/>
  </mergeCells>
  <printOptions horizontalCentered="1"/>
  <pageMargins left="0.39370078740157483" right="0.39370078740157483" top="0.55118110236220474" bottom="0.35433070866141736" header="0.31496062992125984" footer="0.31496062992125984"/>
  <pageSetup paperSize="9" scale="85" orientation="landscape" horizontalDpi="360" verticalDpi="360" r:id="rId1"/>
  <headerFooter>
    <oddHeader>&amp;L&amp;9PETROPERÚ S.A.&amp;C&amp;9SERVICIO DE MANTENIMIENTO COMPLEMENTARIO DE LOS TERMINALES DEL SUR</oddHeader>
    <oddFooter>&amp;C&amp;9&amp;P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PRECIOS UNITARIOS</vt:lpstr>
      <vt:lpstr>'PRECIOS UNITARIOS'!Área_de_impresión</vt:lpstr>
      <vt:lpstr>'PRECIOS UNITARIOS'!Títulos_a_imprimir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Paulo Francisco Concepcion Zavaleta</cp:lastModifiedBy>
  <cp:lastPrinted>2021-04-26T20:16:20Z</cp:lastPrinted>
  <dcterms:created xsi:type="dcterms:W3CDTF">2021-03-24T13:43:34Z</dcterms:created>
  <dcterms:modified xsi:type="dcterms:W3CDTF">2021-07-15T01:18:08Z</dcterms:modified>
</cp:coreProperties>
</file>