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PETROPERU 2021\TERMINALES\TSUR SERVICIO CALIBRACION LABORATORIO\CT Mantto_Preventivo_Calibra\CT Mantto_Preventivo_Calibra\"/>
    </mc:Choice>
  </mc:AlternateContent>
  <xr:revisionPtr revIDLastSave="0" documentId="13_ncr:1_{AADAF46E-7A84-444A-97C4-C44025E7C80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ÑO 1" sheetId="2" r:id="rId1"/>
    <sheet name="AÑO 2" sheetId="3" r:id="rId2"/>
    <sheet name="AÑO 3" sheetId="6" r:id="rId3"/>
    <sheet name="Hoja1" sheetId="1" r:id="rId4"/>
  </sheets>
  <definedNames>
    <definedName name="_xlnm.Print_Area" localSheetId="0">'AÑO 1'!$A$1:$N$41</definedName>
    <definedName name="_xlnm.Print_Area" localSheetId="1">'AÑO 2'!$A$1:$N$38</definedName>
    <definedName name="_xlnm.Print_Area" localSheetId="2">'AÑO 3'!$A$1:$N$38</definedName>
    <definedName name="_xlnm.Print_Titles" localSheetId="0">'AÑO 1'!$3:$7</definedName>
    <definedName name="_xlnm.Print_Titles" localSheetId="1">'AÑO 2'!$3:$7</definedName>
    <definedName name="_xlnm.Print_Titles" localSheetId="2">'AÑO 3'!$3:$7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1" i="6" l="1"/>
  <c r="L31" i="6"/>
  <c r="J31" i="6"/>
  <c r="H31" i="6"/>
  <c r="F31" i="6"/>
  <c r="A31" i="6"/>
  <c r="N31" i="3"/>
  <c r="L31" i="3"/>
  <c r="J31" i="3"/>
  <c r="H31" i="3"/>
  <c r="F31" i="3"/>
  <c r="A31" i="3"/>
  <c r="N31" i="2"/>
  <c r="L31" i="2"/>
  <c r="J31" i="2"/>
  <c r="H31" i="2"/>
  <c r="F31" i="2"/>
  <c r="A31" i="2"/>
  <c r="A28" i="2"/>
  <c r="A29" i="2" s="1"/>
  <c r="A30" i="2" s="1"/>
  <c r="A27" i="2"/>
  <c r="A20" i="2"/>
  <c r="A21" i="2" s="1"/>
  <c r="A22" i="2" s="1"/>
  <c r="A23" i="2" s="1"/>
  <c r="A24" i="2" s="1"/>
  <c r="A25" i="2" s="1"/>
  <c r="N20" i="2"/>
  <c r="L20" i="2"/>
  <c r="J20" i="2"/>
  <c r="H20" i="2"/>
  <c r="F20" i="2"/>
  <c r="N33" i="6" l="1"/>
  <c r="L33" i="6"/>
  <c r="J33" i="6"/>
  <c r="H33" i="6"/>
  <c r="F33" i="6"/>
  <c r="A33" i="6"/>
  <c r="N30" i="6"/>
  <c r="L30" i="6"/>
  <c r="J30" i="6"/>
  <c r="H30" i="6"/>
  <c r="F30" i="6"/>
  <c r="N29" i="6"/>
  <c r="L29" i="6"/>
  <c r="J29" i="6"/>
  <c r="H29" i="6"/>
  <c r="F29" i="6"/>
  <c r="N28" i="6"/>
  <c r="L28" i="6"/>
  <c r="J28" i="6"/>
  <c r="H28" i="6"/>
  <c r="F28" i="6"/>
  <c r="N27" i="6"/>
  <c r="L27" i="6"/>
  <c r="J27" i="6"/>
  <c r="H27" i="6"/>
  <c r="F27" i="6"/>
  <c r="A27" i="6"/>
  <c r="A28" i="6" s="1"/>
  <c r="A29" i="6" s="1"/>
  <c r="A30" i="6" s="1"/>
  <c r="N26" i="6"/>
  <c r="L26" i="6"/>
  <c r="J26" i="6"/>
  <c r="H26" i="6"/>
  <c r="F26" i="6"/>
  <c r="N25" i="6"/>
  <c r="L25" i="6"/>
  <c r="J25" i="6"/>
  <c r="H25" i="6"/>
  <c r="F25" i="6"/>
  <c r="N24" i="6"/>
  <c r="L24" i="6"/>
  <c r="J24" i="6"/>
  <c r="H24" i="6"/>
  <c r="F24" i="6"/>
  <c r="N23" i="6"/>
  <c r="L23" i="6"/>
  <c r="J23" i="6"/>
  <c r="H23" i="6"/>
  <c r="F23" i="6"/>
  <c r="N22" i="6"/>
  <c r="L22" i="6"/>
  <c r="J22" i="6"/>
  <c r="H22" i="6"/>
  <c r="F22" i="6"/>
  <c r="N21" i="6"/>
  <c r="L21" i="6"/>
  <c r="J21" i="6"/>
  <c r="H21" i="6"/>
  <c r="F21" i="6"/>
  <c r="N20" i="6"/>
  <c r="L20" i="6"/>
  <c r="J20" i="6"/>
  <c r="H20" i="6"/>
  <c r="F20" i="6"/>
  <c r="N19" i="6"/>
  <c r="L19" i="6"/>
  <c r="J19" i="6"/>
  <c r="H19" i="6"/>
  <c r="F19" i="6"/>
  <c r="N18" i="6"/>
  <c r="L18" i="6"/>
  <c r="J18" i="6"/>
  <c r="H18" i="6"/>
  <c r="F18" i="6"/>
  <c r="A18" i="6"/>
  <c r="A19" i="6" s="1"/>
  <c r="A20" i="6" s="1"/>
  <c r="A21" i="6" s="1"/>
  <c r="A22" i="6" s="1"/>
  <c r="A23" i="6" s="1"/>
  <c r="A24" i="6" s="1"/>
  <c r="A25" i="6" s="1"/>
  <c r="N17" i="6"/>
  <c r="L17" i="6"/>
  <c r="J17" i="6"/>
  <c r="H17" i="6"/>
  <c r="F17" i="6"/>
  <c r="N14" i="6"/>
  <c r="L13" i="6"/>
  <c r="J12" i="6"/>
  <c r="H11" i="6"/>
  <c r="A11" i="6"/>
  <c r="A12" i="6" s="1"/>
  <c r="A13" i="6" s="1"/>
  <c r="A14" i="6" s="1"/>
  <c r="F10" i="6"/>
  <c r="A27" i="3"/>
  <c r="A28" i="3" s="1"/>
  <c r="A29" i="3" s="1"/>
  <c r="A30" i="3" s="1"/>
  <c r="N20" i="3"/>
  <c r="L20" i="3"/>
  <c r="J20" i="3"/>
  <c r="H20" i="3"/>
  <c r="F20" i="3"/>
  <c r="J34" i="6" l="1"/>
  <c r="J36" i="6" s="1"/>
  <c r="L34" i="6"/>
  <c r="L35" i="6" s="1"/>
  <c r="N34" i="6"/>
  <c r="N35" i="6" s="1"/>
  <c r="F34" i="6"/>
  <c r="F36" i="6" s="1"/>
  <c r="H34" i="6"/>
  <c r="H36" i="6" s="1"/>
  <c r="N36" i="6" l="1"/>
  <c r="N37" i="6" s="1"/>
  <c r="L36" i="6"/>
  <c r="L37" i="6" s="1"/>
  <c r="H35" i="6"/>
  <c r="H37" i="6" s="1"/>
  <c r="J35" i="6"/>
  <c r="J37" i="6" s="1"/>
  <c r="F35" i="6"/>
  <c r="F37" i="6" s="1"/>
  <c r="M38" i="6" l="1"/>
  <c r="N33" i="3"/>
  <c r="L33" i="3"/>
  <c r="J33" i="3"/>
  <c r="H33" i="3"/>
  <c r="F33" i="3"/>
  <c r="A33" i="3"/>
  <c r="N30" i="3"/>
  <c r="L30" i="3"/>
  <c r="J30" i="3"/>
  <c r="H30" i="3"/>
  <c r="F30" i="3"/>
  <c r="N29" i="3"/>
  <c r="L29" i="3"/>
  <c r="J29" i="3"/>
  <c r="H29" i="3"/>
  <c r="F29" i="3"/>
  <c r="N28" i="3"/>
  <c r="L28" i="3"/>
  <c r="J28" i="3"/>
  <c r="H28" i="3"/>
  <c r="F28" i="3"/>
  <c r="N27" i="3"/>
  <c r="L27" i="3"/>
  <c r="J27" i="3"/>
  <c r="H27" i="3"/>
  <c r="F27" i="3"/>
  <c r="N26" i="3"/>
  <c r="L26" i="3"/>
  <c r="J26" i="3"/>
  <c r="H26" i="3"/>
  <c r="F26" i="3"/>
  <c r="N25" i="3"/>
  <c r="L25" i="3"/>
  <c r="J25" i="3"/>
  <c r="H25" i="3"/>
  <c r="F25" i="3"/>
  <c r="N24" i="3"/>
  <c r="L24" i="3"/>
  <c r="J24" i="3"/>
  <c r="H24" i="3"/>
  <c r="F24" i="3"/>
  <c r="N23" i="3"/>
  <c r="L23" i="3"/>
  <c r="J23" i="3"/>
  <c r="H23" i="3"/>
  <c r="F23" i="3"/>
  <c r="N22" i="3"/>
  <c r="L22" i="3"/>
  <c r="J22" i="3"/>
  <c r="H22" i="3"/>
  <c r="F22" i="3"/>
  <c r="N21" i="3"/>
  <c r="L21" i="3"/>
  <c r="J21" i="3"/>
  <c r="H21" i="3"/>
  <c r="F21" i="3"/>
  <c r="N19" i="3"/>
  <c r="L19" i="3"/>
  <c r="J19" i="3"/>
  <c r="H19" i="3"/>
  <c r="F19" i="3"/>
  <c r="N18" i="3"/>
  <c r="L18" i="3"/>
  <c r="J18" i="3"/>
  <c r="H18" i="3"/>
  <c r="F18" i="3"/>
  <c r="A18" i="3"/>
  <c r="A19" i="3" s="1"/>
  <c r="A20" i="3" s="1"/>
  <c r="A21" i="3" s="1"/>
  <c r="A22" i="3" s="1"/>
  <c r="A23" i="3" s="1"/>
  <c r="A24" i="3" s="1"/>
  <c r="A25" i="3" s="1"/>
  <c r="N17" i="3"/>
  <c r="L17" i="3"/>
  <c r="J17" i="3"/>
  <c r="H17" i="3"/>
  <c r="F17" i="3"/>
  <c r="N14" i="3"/>
  <c r="L13" i="3"/>
  <c r="J12" i="3"/>
  <c r="H11" i="3"/>
  <c r="A11" i="3"/>
  <c r="A12" i="3" s="1"/>
  <c r="A13" i="3" s="1"/>
  <c r="A14" i="3" s="1"/>
  <c r="F10" i="3"/>
  <c r="M39" i="6" l="1"/>
  <c r="N40" i="6" s="1"/>
  <c r="L34" i="3"/>
  <c r="L36" i="3" s="1"/>
  <c r="F34" i="3"/>
  <c r="F35" i="3" s="1"/>
  <c r="N34" i="3"/>
  <c r="N35" i="3" s="1"/>
  <c r="H34" i="3"/>
  <c r="J34" i="3"/>
  <c r="J35" i="3" s="1"/>
  <c r="N18" i="2"/>
  <c r="N19" i="2"/>
  <c r="N21" i="2"/>
  <c r="N22" i="2"/>
  <c r="N23" i="2"/>
  <c r="N24" i="2"/>
  <c r="N25" i="2"/>
  <c r="N26" i="2"/>
  <c r="N27" i="2"/>
  <c r="N28" i="2"/>
  <c r="N29" i="2"/>
  <c r="N30" i="2"/>
  <c r="N17" i="2"/>
  <c r="L18" i="2"/>
  <c r="L19" i="2"/>
  <c r="L21" i="2"/>
  <c r="L22" i="2"/>
  <c r="L23" i="2"/>
  <c r="L24" i="2"/>
  <c r="L25" i="2"/>
  <c r="L26" i="2"/>
  <c r="L27" i="2"/>
  <c r="L28" i="2"/>
  <c r="L29" i="2"/>
  <c r="L30" i="2"/>
  <c r="L17" i="2"/>
  <c r="J18" i="2"/>
  <c r="J19" i="2"/>
  <c r="J21" i="2"/>
  <c r="J22" i="2"/>
  <c r="J23" i="2"/>
  <c r="J24" i="2"/>
  <c r="J25" i="2"/>
  <c r="J26" i="2"/>
  <c r="J27" i="2"/>
  <c r="J28" i="2"/>
  <c r="J29" i="2"/>
  <c r="J30" i="2"/>
  <c r="J17" i="2"/>
  <c r="H18" i="2"/>
  <c r="H19" i="2"/>
  <c r="H21" i="2"/>
  <c r="H22" i="2"/>
  <c r="H23" i="2"/>
  <c r="H24" i="2"/>
  <c r="H25" i="2"/>
  <c r="H26" i="2"/>
  <c r="H27" i="2"/>
  <c r="H28" i="2"/>
  <c r="H29" i="2"/>
  <c r="H30" i="2"/>
  <c r="H17" i="2"/>
  <c r="F19" i="2"/>
  <c r="F21" i="2"/>
  <c r="F22" i="2"/>
  <c r="F23" i="2"/>
  <c r="F24" i="2"/>
  <c r="F25" i="2"/>
  <c r="F26" i="2"/>
  <c r="F27" i="2"/>
  <c r="F28" i="2"/>
  <c r="F29" i="2"/>
  <c r="F30" i="2"/>
  <c r="F18" i="2"/>
  <c r="F17" i="2"/>
  <c r="N33" i="2"/>
  <c r="L33" i="2"/>
  <c r="J33" i="2"/>
  <c r="H33" i="2"/>
  <c r="F33" i="2"/>
  <c r="A33" i="2"/>
  <c r="M40" i="6" l="1"/>
  <c r="L35" i="3"/>
  <c r="L37" i="3" s="1"/>
  <c r="J36" i="3"/>
  <c r="J37" i="3" s="1"/>
  <c r="N36" i="3"/>
  <c r="N37" i="3" s="1"/>
  <c r="H36" i="3"/>
  <c r="F36" i="3"/>
  <c r="F37" i="3" s="1"/>
  <c r="H35" i="3"/>
  <c r="A18" i="2"/>
  <c r="A19" i="2" s="1"/>
  <c r="H37" i="3" l="1"/>
  <c r="M38" i="3" s="1"/>
  <c r="N14" i="2"/>
  <c r="N34" i="2" s="1"/>
  <c r="L13" i="2"/>
  <c r="L34" i="2" s="1"/>
  <c r="J12" i="2"/>
  <c r="J34" i="2" s="1"/>
  <c r="H11" i="2"/>
  <c r="H34" i="2" s="1"/>
  <c r="A11" i="2"/>
  <c r="A12" i="2" s="1"/>
  <c r="A13" i="2" s="1"/>
  <c r="A14" i="2" s="1"/>
  <c r="F10" i="2"/>
  <c r="F34" i="2" s="1"/>
  <c r="M39" i="3" l="1"/>
  <c r="M40" i="3" s="1"/>
  <c r="H36" i="2"/>
  <c r="J36" i="2"/>
  <c r="L36" i="2"/>
  <c r="N36" i="2"/>
  <c r="F35" i="2"/>
  <c r="F36" i="2"/>
  <c r="N40" i="3" l="1"/>
  <c r="L35" i="2"/>
  <c r="L37" i="2" s="1"/>
  <c r="N35" i="2"/>
  <c r="N37" i="2" s="1"/>
  <c r="J35" i="2"/>
  <c r="J37" i="2" s="1"/>
  <c r="H35" i="2"/>
  <c r="H37" i="2" s="1"/>
  <c r="F37" i="2"/>
  <c r="M38" i="2" l="1"/>
  <c r="M39" i="2" l="1"/>
  <c r="M40" i="2" s="1"/>
  <c r="N40" i="2" l="1"/>
</calcChain>
</file>

<file path=xl/sharedStrings.xml><?xml version="1.0" encoding="utf-8"?>
<sst xmlns="http://schemas.openxmlformats.org/spreadsheetml/2006/main" count="231" uniqueCount="54">
  <si>
    <r>
      <t xml:space="preserve">Postor: </t>
    </r>
    <r>
      <rPr>
        <b/>
        <i/>
        <sz val="14"/>
        <rFont val="Calibri"/>
        <family val="2"/>
        <scheme val="minor"/>
      </rPr>
      <t>[Nombre del Postor]</t>
    </r>
  </si>
  <si>
    <t>PISCO</t>
  </si>
  <si>
    <t>MOLLENDO</t>
  </si>
  <si>
    <t>ILO</t>
  </si>
  <si>
    <t>CUSCO</t>
  </si>
  <si>
    <t>JULIACA</t>
  </si>
  <si>
    <t>ITEM</t>
  </si>
  <si>
    <t>DESCRIPCION DE PARTIDAS</t>
  </si>
  <si>
    <t>Und</t>
  </si>
  <si>
    <t>P.U.</t>
  </si>
  <si>
    <t>CANT</t>
  </si>
  <si>
    <t>TOTAL</t>
  </si>
  <si>
    <t>Movilizaciones</t>
  </si>
  <si>
    <t>MOVILIZACION Y DESMOVILIZACION DE PERSONAL, EQUIPOS Y FACILIDADES</t>
  </si>
  <si>
    <t>MOVILIZ Y DESMOVILIZ DE PERSONAL, EQUIPOS  Y FACILIDADES AL TERMINAL PISCO</t>
  </si>
  <si>
    <t>EA</t>
  </si>
  <si>
    <t>MOVILIZ Y DESMOVILIZ DE PERSONAL, EQUIPOS  Y FACILIDADES AL TERMINAL MOLLENDO</t>
  </si>
  <si>
    <t>MOVILIZ Y DESMOVILIZ DE PERSONAL , EQUIPOS  Y FACILIDADES  AL TERMINAL ILO</t>
  </si>
  <si>
    <t>MOVILIZ Y DESMOVILIZ DE PERSONAL, EQUIPOS  Y FACILIDADES  AL TERMINAL CUSCO</t>
  </si>
  <si>
    <t>MOVILIZ Y DESMOVILIZ DE PERSONAL, EQUIPOS  Y FACILIDADES AL TERMINAL JULIACA</t>
  </si>
  <si>
    <t>SUB-TOTAL</t>
  </si>
  <si>
    <t>GASTOS GENERALES</t>
  </si>
  <si>
    <t>%</t>
  </si>
  <si>
    <t>UTILIDADES</t>
  </si>
  <si>
    <t>IGV</t>
  </si>
  <si>
    <t>DESCRIPCION DE ACTIVIDAD DE MANTENIMIENTO</t>
  </si>
  <si>
    <t>Mantenimiento y Calibración de Equipos e Instrumentos de Laboratorio</t>
  </si>
  <si>
    <t>MANTENIMIENTO PREVENTIVO Y CALIBRACIÓN DE BAÑO DE TEMPERATURA CONSTANTE. INCLUYE EMISIÓN DE INFORME, CERTIFICADO DE MANTENIMIENTO Y CALIBRACIÓN</t>
  </si>
  <si>
    <t>MANTENIMIENTO PREVENTIVO Y CALIBRACION DE BALANZAS ANALITICAS. INCLUYE EMISIÓN DE INFORME, CERTIFICADO DE MANTENIMIENTO Y CALIBRACIÓN</t>
  </si>
  <si>
    <t>CALIBRACIÓN DE CRONÓMETROS. INCLUYE EMISIÓN DE INFORME, CERTIFICADO DE MANTENIMIENTO Y CALIBRACIÓN.</t>
  </si>
  <si>
    <t xml:space="preserve">CALIBRACIÓN DE DENSÍMETROS. INCLUYE EMISIÓN DE INFORME, CERTIFICADO DE MANTENIMIENTO Y CALIBRACIÓN. </t>
  </si>
  <si>
    <t>CALIBRACIÓN DE PROBETAS. INCLUYE EMISIÓN DE INFORME, CERTIFICADO DE MANTENIMIENTO Y CALIBRACIÓN.</t>
  </si>
  <si>
    <t>CALIBRACIÓN DE TERMÓMETROS. INCLUYE EMISIÓN DE INFORME, CERTIFICADO DE MANTENIMIENTO Y CALIBRACIÓN.</t>
  </si>
  <si>
    <t>MANTENIMIENTO Y CALIBRACIÓN DE VISCOSÍMETROS CAPILARES. INCLUYE EMISIÓN DE INFORME, CERTIFICADO DE MANTENIMIENTO Y CALIBRACIÓN.</t>
  </si>
  <si>
    <t>MANTENIMIENTO PREVENTIVO Y CALIBRACIÓN DE EQUIPO COLORIMETRO. INCLUYE EMISIÓN DE INFORME, CERTIFICADO DE MANTENIMIENTO Y CALIBRACIÓN</t>
  </si>
  <si>
    <t>MANTENIMIENTO PREVENTIVO Y CALIBRACIÓN DE EQUIPO COULOMETRO KARL FISCHER Y STAND DE TITULACION Y AGITACIÓN. INCLUYE EMISIÓN DE INFORME, CERTIFICADO DE MANTENIMIENTO Y CALIBRACIÓN</t>
  </si>
  <si>
    <t>MANTENIMIENTO PREVENTIVO Y CALIBRACIÓN DE ESPECTROFOTOMETRO INFRARROJO. INCLUYE EMISIÓN DE INFORME, CERTIFICADO DE MANTENIMIENTO Y CALIBRACIÓN.</t>
  </si>
  <si>
    <t>MANTENIMIENTO PREVENTIVO Y CALIBRACIÓN DE EQUIPO DE PUNTO DE INFLAMACIÓN COPA CERRADA TAG</t>
  </si>
  <si>
    <t>MANTENIMIENTO PREVENTIVO Y CALIBRACIÓN DE EQUIPO DE PUNTO DE INFLAMACIÓN PENSKY MARTENS. INCLUYE EMISIÓN DE INFORME, CERTIFICADO DE MANTENIMIENTO Y CALIBRACIÓN.</t>
  </si>
  <si>
    <t xml:space="preserve">MANTENIMIENTO PREVENTIVO Y CALIBRACIÓN DE VISCOSÍMETRO ANALÍTICO. INCLUYE EMISIÓN DE INFORME, CERTIFICADO DE MANTENIMIENTO Y CALIBRACIÓN. </t>
  </si>
  <si>
    <t>INFORME TECNICO</t>
  </si>
  <si>
    <t>INFORME TECNICO DEL SERVICIO (POR MES POR TERMINAL)</t>
  </si>
  <si>
    <t>APÉNDICE 2 - PRECIOS UNITARIOS DE PARTIDAS REFERENCIAL AÑO 1</t>
  </si>
  <si>
    <t>CALIBRACIÓN DE TERMÓMETROS DE VIDRIO. INCLUYE EMISIÓN DE INFORME, CERTIFICADO DE MANTENIMIENTO Y CALIBRACIÓN.</t>
  </si>
  <si>
    <t>APÉNDICE 2 - PRECIOS UNITARIOS DE PARTIDAS REFERENCIAL AÑO 2</t>
  </si>
  <si>
    <t>APÉNDICE 2 - PRECIOS UNITARIOS DE PARTIDAS REFERENCIAL AÑO 3</t>
  </si>
  <si>
    <t>MANTENIMIENTO PREVENTIVO Y CALIBRACIÓN DE CONTADOR DE PARTÍCULAS. INCLUYE EMISIÓN DE INFORME, CERTIFICADO DE MANTENIMIENTO Y CALIBRACIÓN</t>
  </si>
  <si>
    <t>SUB TOTAL DE MANTENIMIENTO Y CALIBRACION DE EQUIPOS E INSTRUMENTOS AÑO 1 (A)  :</t>
  </si>
  <si>
    <t>SUB TOTAL DE MANTENIMIENTO Y CALIBRACION DE EQUIPOS E INSTRUMENTOS AÑO 2 (A)  :</t>
  </si>
  <si>
    <t>SUB TOTAL DE MANTENIMIENTO Y CALIBRACION DE EQUIPOS E INSTRUMENTOS AÑO 3 (A)  :</t>
  </si>
  <si>
    <t>COSTO TOTAL DE MANTENIMIENTO Y CALIBRACION DE EQUIPOS E INSTRUMENTOS DE LABORATORIO AÑO 1 (INC. IGV)  :</t>
  </si>
  <si>
    <t>COSTO TOTAL DE MANTENIMIENTO Y CALIBRACION DE EQUIPOS E INSTRUMENTOS DE LABORATORIO AÑO 2 (INC. IGV)  :</t>
  </si>
  <si>
    <t>COSTO TOTAL DE MANTENIMIENTO Y CALIBRACION DE EQUIPOS E INSTRUMENTOS DE LABORATORIO AÑO 3 (INC. IGV)  :</t>
  </si>
  <si>
    <t>CAMBIO DE BAÑO DE FLUIDO DE VISCOSÍMETRO ANALÍTICO.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</si>
</sst>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%"/>
    <numFmt numFmtId="166" formatCode="&quot;S/&quot;\ \ #,##0.00"/>
    <numFmt numFmtId="167" formatCode="&quot;S/&quot;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 Narrow"/>
      <family val="2"/>
    </font>
    <font>
      <sz val="8"/>
      <name val="Arial Narrow"/>
      <family val="2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 Narrow"/>
      <family val="2"/>
    </font>
    <font>
      <b/>
      <i/>
      <sz val="8"/>
      <name val="Arial Narrow"/>
      <family val="2"/>
    </font>
    <font>
      <b/>
      <sz val="11"/>
      <name val="Arial Narrow"/>
      <family val="2"/>
    </font>
    <font>
      <b/>
      <sz val="10"/>
      <color rgb="FF000000"/>
      <name val="Arial Narrow"/>
      <family val="2"/>
    </font>
    <font>
      <b/>
      <sz val="12"/>
      <color theme="0"/>
      <name val="Arial Narrow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2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wrapText="1"/>
    </xf>
    <xf numFmtId="4" fontId="3" fillId="4" borderId="11" xfId="0" applyNumberFormat="1" applyFont="1" applyFill="1" applyBorder="1" applyAlignment="1">
      <alignment horizontal="center" wrapText="1"/>
    </xf>
    <xf numFmtId="4" fontId="0" fillId="0" borderId="0" xfId="0" applyNumberFormat="1" applyAlignment="1">
      <alignment wrapText="1"/>
    </xf>
    <xf numFmtId="164" fontId="4" fillId="5" borderId="12" xfId="0" applyNumberFormat="1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4" fontId="5" fillId="5" borderId="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" fontId="10" fillId="2" borderId="16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/>
    </xf>
    <xf numFmtId="4" fontId="5" fillId="5" borderId="20" xfId="0" applyNumberFormat="1" applyFont="1" applyFill="1" applyBorder="1" applyAlignment="1">
      <alignment horizontal="center" vertical="center" wrapText="1"/>
    </xf>
    <xf numFmtId="4" fontId="5" fillId="5" borderId="19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0" fontId="5" fillId="6" borderId="15" xfId="0" applyFont="1" applyFill="1" applyBorder="1" applyAlignment="1">
      <alignment vertical="center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4" fontId="4" fillId="0" borderId="14" xfId="0" applyNumberFormat="1" applyFont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165" fontId="4" fillId="2" borderId="16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4" fillId="6" borderId="22" xfId="0" applyFont="1" applyFill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165" fontId="5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7" borderId="25" xfId="0" applyNumberFormat="1" applyFont="1" applyFill="1" applyBorder="1" applyAlignment="1">
      <alignment horizontal="center" vertical="center" wrapText="1"/>
    </xf>
    <xf numFmtId="4" fontId="4" fillId="0" borderId="2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 wrapText="1"/>
    </xf>
    <xf numFmtId="4" fontId="8" fillId="0" borderId="0" xfId="0" applyNumberFormat="1" applyFont="1" applyAlignment="1">
      <alignment horizontal="center" vertical="center" wrapText="1"/>
    </xf>
    <xf numFmtId="10" fontId="8" fillId="0" borderId="0" xfId="1" applyNumberFormat="1" applyFont="1" applyAlignment="1">
      <alignment horizontal="center" vertical="center" wrapText="1"/>
    </xf>
    <xf numFmtId="167" fontId="14" fillId="0" borderId="0" xfId="0" applyNumberFormat="1" applyFont="1" applyAlignment="1">
      <alignment wrapText="1"/>
    </xf>
    <xf numFmtId="4" fontId="0" fillId="0" borderId="0" xfId="0" applyNumberFormat="1" applyFont="1" applyAlignment="1">
      <alignment horizontal="center" wrapText="1"/>
    </xf>
    <xf numFmtId="4" fontId="0" fillId="0" borderId="0" xfId="0" applyNumberFormat="1" applyFill="1" applyBorder="1" applyAlignment="1">
      <alignment horizontal="center" wrapText="1"/>
    </xf>
    <xf numFmtId="4" fontId="0" fillId="0" borderId="0" xfId="0" applyNumberFormat="1" applyAlignment="1">
      <alignment horizontal="center" wrapText="1"/>
    </xf>
    <xf numFmtId="0" fontId="4" fillId="3" borderId="24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/>
    </xf>
    <xf numFmtId="4" fontId="4" fillId="3" borderId="25" xfId="0" applyNumberFormat="1" applyFont="1" applyFill="1" applyBorder="1" applyAlignment="1">
      <alignment horizontal="center" vertical="center" wrapText="1"/>
    </xf>
    <xf numFmtId="4" fontId="4" fillId="3" borderId="24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wrapText="1"/>
    </xf>
    <xf numFmtId="4" fontId="3" fillId="4" borderId="30" xfId="0" applyNumberFormat="1" applyFont="1" applyFill="1" applyBorder="1" applyAlignment="1">
      <alignment horizontal="center" wrapText="1"/>
    </xf>
    <xf numFmtId="4" fontId="4" fillId="0" borderId="14" xfId="0" applyNumberFormat="1" applyFont="1" applyBorder="1" applyAlignment="1">
      <alignment horizontal="left" vertical="center"/>
    </xf>
    <xf numFmtId="4" fontId="5" fillId="5" borderId="20" xfId="0" applyNumberFormat="1" applyFont="1" applyFill="1" applyBorder="1" applyAlignment="1">
      <alignment horizontal="center" vertical="center" wrapText="1"/>
    </xf>
    <xf numFmtId="4" fontId="5" fillId="5" borderId="19" xfId="0" applyNumberFormat="1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right" vertical="center" wrapText="1"/>
    </xf>
    <xf numFmtId="0" fontId="12" fillId="6" borderId="27" xfId="0" applyFont="1" applyFill="1" applyBorder="1" applyAlignment="1">
      <alignment horizontal="right" vertical="center" wrapText="1"/>
    </xf>
    <xf numFmtId="0" fontId="12" fillId="6" borderId="28" xfId="0" applyFont="1" applyFill="1" applyBorder="1" applyAlignment="1">
      <alignment horizontal="right" vertical="center" wrapText="1"/>
    </xf>
    <xf numFmtId="166" fontId="13" fillId="8" borderId="26" xfId="0" applyNumberFormat="1" applyFont="1" applyFill="1" applyBorder="1" applyAlignment="1">
      <alignment horizontal="center" vertical="center" wrapText="1"/>
    </xf>
    <xf numFmtId="166" fontId="13" fillId="8" borderId="28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/>
    </xf>
    <xf numFmtId="0" fontId="4" fillId="5" borderId="18" xfId="0" applyFont="1" applyFill="1" applyBorder="1" applyAlignment="1">
      <alignment horizontal="left" vertical="center"/>
    </xf>
    <xf numFmtId="0" fontId="4" fillId="5" borderId="19" xfId="0" applyFont="1" applyFill="1" applyBorder="1" applyAlignment="1">
      <alignment horizontal="left" vertical="center"/>
    </xf>
    <xf numFmtId="0" fontId="9" fillId="6" borderId="26" xfId="0" applyFont="1" applyFill="1" applyBorder="1" applyAlignment="1">
      <alignment horizontal="right" vertical="center" wrapText="1"/>
    </xf>
    <xf numFmtId="0" fontId="9" fillId="6" borderId="27" xfId="0" applyFont="1" applyFill="1" applyBorder="1" applyAlignment="1">
      <alignment horizontal="right" vertical="center" wrapText="1"/>
    </xf>
    <xf numFmtId="0" fontId="9" fillId="6" borderId="28" xfId="0" applyFont="1" applyFill="1" applyBorder="1" applyAlignment="1">
      <alignment horizontal="right" vertical="center" wrapText="1"/>
    </xf>
    <xf numFmtId="166" fontId="11" fillId="3" borderId="26" xfId="0" applyNumberFormat="1" applyFont="1" applyFill="1" applyBorder="1" applyAlignment="1">
      <alignment horizontal="center" vertical="center" wrapText="1"/>
    </xf>
    <xf numFmtId="166" fontId="11" fillId="3" borderId="28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1</xdr:row>
      <xdr:rowOff>97155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32779" r="13229" b="31050"/>
        <a:stretch/>
      </xdr:blipFill>
      <xdr:spPr bwMode="auto">
        <a:xfrm>
          <a:off x="0" y="0"/>
          <a:ext cx="1104900" cy="2876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1</xdr:row>
      <xdr:rowOff>97155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32779" r="13229" b="31050"/>
        <a:stretch/>
      </xdr:blipFill>
      <xdr:spPr bwMode="auto">
        <a:xfrm>
          <a:off x="0" y="0"/>
          <a:ext cx="1104900" cy="2876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1</xdr:row>
      <xdr:rowOff>97155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32779" r="13229" b="31050"/>
        <a:stretch/>
      </xdr:blipFill>
      <xdr:spPr bwMode="auto">
        <a:xfrm>
          <a:off x="0" y="0"/>
          <a:ext cx="1104900" cy="2876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42"/>
  <sheetViews>
    <sheetView tabSelected="1" topLeftCell="A25" zoomScaleNormal="100" zoomScaleSheetLayoutView="100" workbookViewId="0">
      <selection activeCell="B29" sqref="B29"/>
    </sheetView>
  </sheetViews>
  <sheetFormatPr baseColWidth="10" defaultColWidth="11.42578125" defaultRowHeight="15" x14ac:dyDescent="0.25"/>
  <cols>
    <col min="1" max="1" width="7" style="1" bestFit="1" customWidth="1"/>
    <col min="2" max="2" width="55.7109375" style="1" customWidth="1"/>
    <col min="3" max="3" width="6.5703125" style="1" customWidth="1"/>
    <col min="4" max="4" width="8.5703125" style="60" customWidth="1"/>
    <col min="5" max="12" width="8.5703125" style="62" customWidth="1"/>
    <col min="13" max="13" width="10" style="62" customWidth="1"/>
    <col min="14" max="14" width="7.140625" style="62" customWidth="1"/>
    <col min="15" max="17" width="11.42578125" style="1" customWidth="1"/>
    <col min="18" max="16384" width="11.42578125" style="1"/>
  </cols>
  <sheetData>
    <row r="2" spans="1:35" ht="15.75" x14ac:dyDescent="0.25">
      <c r="A2" s="82" t="s">
        <v>42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35" s="2" customFormat="1" ht="14.25" customHeight="1" x14ac:dyDescent="0.25"/>
    <row r="4" spans="1:35" s="2" customFormat="1" ht="3" customHeight="1" thickBot="1" x14ac:dyDescent="0.3">
      <c r="A4" s="3"/>
      <c r="B4" s="4"/>
      <c r="C4" s="4"/>
      <c r="D4" s="5"/>
      <c r="E4" s="6"/>
      <c r="F4" s="6"/>
      <c r="G4" s="6"/>
      <c r="H4" s="6"/>
      <c r="I4" s="6"/>
      <c r="J4" s="6"/>
      <c r="K4" s="6"/>
      <c r="L4" s="6"/>
      <c r="M4" s="6"/>
      <c r="N4" s="6"/>
    </row>
    <row r="5" spans="1:35" s="7" customFormat="1" ht="20.100000000000001" customHeight="1" thickTop="1" thickBot="1" x14ac:dyDescent="0.3">
      <c r="A5" s="83" t="s">
        <v>0</v>
      </c>
      <c r="B5" s="83"/>
      <c r="C5" s="83"/>
      <c r="D5" s="83"/>
      <c r="E5" s="84" t="s">
        <v>1</v>
      </c>
      <c r="F5" s="84"/>
      <c r="G5" s="84" t="s">
        <v>2</v>
      </c>
      <c r="H5" s="84"/>
      <c r="I5" s="84" t="s">
        <v>3</v>
      </c>
      <c r="J5" s="84"/>
      <c r="K5" s="84" t="s">
        <v>4</v>
      </c>
      <c r="L5" s="84"/>
      <c r="M5" s="84" t="s">
        <v>5</v>
      </c>
      <c r="N5" s="84"/>
    </row>
    <row r="6" spans="1:35" s="2" customFormat="1" ht="3" customHeight="1" thickTop="1" x14ac:dyDescent="0.25">
      <c r="A6" s="8"/>
      <c r="B6" s="9"/>
      <c r="C6" s="9"/>
      <c r="D6" s="10">
        <v>1.25</v>
      </c>
      <c r="E6" s="11"/>
      <c r="F6" s="12"/>
      <c r="G6" s="11"/>
      <c r="H6" s="12"/>
      <c r="I6" s="11"/>
      <c r="J6" s="12"/>
      <c r="K6" s="11"/>
      <c r="L6" s="12"/>
      <c r="M6" s="11"/>
      <c r="N6" s="12"/>
    </row>
    <row r="7" spans="1:35" ht="15.75" thickBot="1" x14ac:dyDescent="0.3">
      <c r="A7" s="63" t="s">
        <v>6</v>
      </c>
      <c r="B7" s="64" t="s">
        <v>7</v>
      </c>
      <c r="C7" s="65" t="s">
        <v>8</v>
      </c>
      <c r="D7" s="66" t="s">
        <v>9</v>
      </c>
      <c r="E7" s="67" t="s">
        <v>10</v>
      </c>
      <c r="F7" s="66" t="s">
        <v>11</v>
      </c>
      <c r="G7" s="14" t="s">
        <v>10</v>
      </c>
      <c r="H7" s="13" t="s">
        <v>11</v>
      </c>
      <c r="I7" s="14" t="s">
        <v>10</v>
      </c>
      <c r="J7" s="13" t="s">
        <v>11</v>
      </c>
      <c r="K7" s="14" t="s">
        <v>10</v>
      </c>
      <c r="L7" s="13" t="s">
        <v>11</v>
      </c>
      <c r="M7" s="14" t="s">
        <v>10</v>
      </c>
      <c r="N7" s="13" t="s">
        <v>11</v>
      </c>
    </row>
    <row r="8" spans="1:35" ht="21" customHeight="1" thickTop="1" x14ac:dyDescent="0.25">
      <c r="A8" s="85" t="s">
        <v>12</v>
      </c>
      <c r="B8" s="85"/>
      <c r="C8" s="85"/>
      <c r="D8" s="85"/>
      <c r="E8" s="68"/>
      <c r="F8" s="69"/>
      <c r="G8" s="68"/>
      <c r="H8" s="69"/>
      <c r="I8" s="68"/>
      <c r="J8" s="69"/>
      <c r="K8" s="68"/>
      <c r="L8" s="69"/>
      <c r="M8" s="68"/>
      <c r="N8" s="69"/>
      <c r="O8" s="17"/>
      <c r="Q8" s="17"/>
    </row>
    <row r="9" spans="1:35" ht="21" customHeight="1" x14ac:dyDescent="0.25">
      <c r="A9" s="18">
        <v>1</v>
      </c>
      <c r="B9" s="19" t="s">
        <v>13</v>
      </c>
      <c r="C9" s="20"/>
      <c r="D9" s="21"/>
      <c r="E9" s="22"/>
      <c r="F9" s="23"/>
      <c r="G9" s="22"/>
      <c r="H9" s="23"/>
      <c r="I9" s="22"/>
      <c r="J9" s="23"/>
      <c r="K9" s="22"/>
      <c r="L9" s="23"/>
      <c r="M9" s="22"/>
      <c r="N9" s="23"/>
      <c r="R9" s="17"/>
      <c r="T9" s="17"/>
      <c r="V9" s="17"/>
      <c r="X9" s="17"/>
      <c r="Z9" s="17"/>
    </row>
    <row r="10" spans="1:35" ht="21" customHeight="1" x14ac:dyDescent="0.25">
      <c r="A10" s="24">
        <v>1.1000000000000001</v>
      </c>
      <c r="B10" s="25" t="s">
        <v>14</v>
      </c>
      <c r="C10" s="26" t="s">
        <v>15</v>
      </c>
      <c r="D10" s="27"/>
      <c r="E10" s="28">
        <v>1</v>
      </c>
      <c r="F10" s="29">
        <f>ROUND(+E10*$D10,2)</f>
        <v>0</v>
      </c>
      <c r="G10" s="28"/>
      <c r="H10" s="29"/>
      <c r="I10" s="28"/>
      <c r="J10" s="29"/>
      <c r="K10" s="28"/>
      <c r="L10" s="29"/>
      <c r="M10" s="28"/>
      <c r="N10" s="29"/>
      <c r="O10" s="17"/>
      <c r="Q10" s="17"/>
      <c r="AA10" s="17"/>
      <c r="AC10" s="17"/>
      <c r="AE10" s="17"/>
      <c r="AG10" s="17"/>
      <c r="AI10" s="17"/>
    </row>
    <row r="11" spans="1:35" ht="21" customHeight="1" x14ac:dyDescent="0.25">
      <c r="A11" s="24">
        <f>+A10+0.1</f>
        <v>1.2000000000000002</v>
      </c>
      <c r="B11" s="25" t="s">
        <v>16</v>
      </c>
      <c r="C11" s="26" t="s">
        <v>15</v>
      </c>
      <c r="D11" s="27"/>
      <c r="E11" s="28"/>
      <c r="F11" s="29"/>
      <c r="G11" s="28">
        <v>1</v>
      </c>
      <c r="H11" s="29">
        <f>ROUND(+G11*$D11,2)</f>
        <v>0</v>
      </c>
      <c r="I11" s="28"/>
      <c r="J11" s="29"/>
      <c r="K11" s="28"/>
      <c r="L11" s="29"/>
      <c r="M11" s="28"/>
      <c r="N11" s="29"/>
      <c r="O11" s="17"/>
      <c r="Q11" s="17"/>
    </row>
    <row r="12" spans="1:35" ht="21" customHeight="1" x14ac:dyDescent="0.25">
      <c r="A12" s="24">
        <f t="shared" ref="A12:A14" si="0">+A11+0.1</f>
        <v>1.3000000000000003</v>
      </c>
      <c r="B12" s="25" t="s">
        <v>17</v>
      </c>
      <c r="C12" s="26" t="s">
        <v>15</v>
      </c>
      <c r="D12" s="27"/>
      <c r="E12" s="28"/>
      <c r="F12" s="29"/>
      <c r="G12" s="28"/>
      <c r="H12" s="29"/>
      <c r="I12" s="28">
        <v>1</v>
      </c>
      <c r="J12" s="29">
        <f>ROUND(+I12*$D12,2)</f>
        <v>0</v>
      </c>
      <c r="K12" s="28"/>
      <c r="L12" s="29"/>
      <c r="M12" s="28"/>
      <c r="N12" s="29"/>
      <c r="O12" s="17"/>
      <c r="Q12" s="17"/>
    </row>
    <row r="13" spans="1:35" ht="21" customHeight="1" x14ac:dyDescent="0.25">
      <c r="A13" s="24">
        <f t="shared" si="0"/>
        <v>1.4000000000000004</v>
      </c>
      <c r="B13" s="25" t="s">
        <v>18</v>
      </c>
      <c r="C13" s="26" t="s">
        <v>15</v>
      </c>
      <c r="D13" s="27"/>
      <c r="E13" s="28"/>
      <c r="F13" s="29"/>
      <c r="G13" s="28"/>
      <c r="H13" s="29"/>
      <c r="I13" s="28"/>
      <c r="J13" s="29"/>
      <c r="K13" s="28">
        <v>1</v>
      </c>
      <c r="L13" s="29">
        <f>ROUND(+K13*$D13,2)</f>
        <v>0</v>
      </c>
      <c r="M13" s="28"/>
      <c r="N13" s="29"/>
      <c r="O13" s="17"/>
      <c r="Q13" s="17"/>
    </row>
    <row r="14" spans="1:35" ht="21" customHeight="1" thickBot="1" x14ac:dyDescent="0.3">
      <c r="A14" s="24">
        <f t="shared" si="0"/>
        <v>1.5000000000000004</v>
      </c>
      <c r="B14" s="25" t="s">
        <v>19</v>
      </c>
      <c r="C14" s="26" t="s">
        <v>15</v>
      </c>
      <c r="D14" s="27"/>
      <c r="E14" s="28"/>
      <c r="F14" s="29"/>
      <c r="G14" s="28"/>
      <c r="H14" s="29"/>
      <c r="I14" s="28"/>
      <c r="J14" s="29"/>
      <c r="K14" s="28"/>
      <c r="L14" s="29"/>
      <c r="M14" s="28">
        <v>1</v>
      </c>
      <c r="N14" s="29">
        <f>ROUND(+M14*$D14,2)</f>
        <v>0</v>
      </c>
      <c r="O14" s="17"/>
      <c r="Q14" s="17"/>
    </row>
    <row r="15" spans="1:35" ht="21" customHeight="1" thickTop="1" x14ac:dyDescent="0.25">
      <c r="A15" s="86" t="s">
        <v>26</v>
      </c>
      <c r="B15" s="87"/>
      <c r="C15" s="87"/>
      <c r="D15" s="88"/>
      <c r="E15" s="15"/>
      <c r="F15" s="16"/>
      <c r="G15" s="15"/>
      <c r="H15" s="16"/>
      <c r="I15" s="15"/>
      <c r="J15" s="16"/>
      <c r="K15" s="15"/>
      <c r="L15" s="16"/>
      <c r="M15" s="15"/>
      <c r="N15" s="16"/>
      <c r="O15" s="17"/>
      <c r="Q15" s="17"/>
    </row>
    <row r="16" spans="1:35" ht="21" customHeight="1" x14ac:dyDescent="0.25">
      <c r="A16" s="30">
        <v>2</v>
      </c>
      <c r="B16" s="89" t="s">
        <v>25</v>
      </c>
      <c r="C16" s="90"/>
      <c r="D16" s="91"/>
      <c r="E16" s="31"/>
      <c r="F16" s="32"/>
      <c r="G16" s="31"/>
      <c r="H16" s="32"/>
      <c r="I16" s="31"/>
      <c r="J16" s="32"/>
      <c r="K16" s="31"/>
      <c r="L16" s="32"/>
      <c r="M16" s="31"/>
      <c r="N16" s="32"/>
      <c r="O16" s="17"/>
      <c r="Q16" s="17"/>
      <c r="R16" s="17"/>
      <c r="T16" s="17"/>
      <c r="V16" s="17"/>
      <c r="X16" s="17"/>
      <c r="Z16" s="17"/>
    </row>
    <row r="17" spans="1:35" ht="38.25" x14ac:dyDescent="0.25">
      <c r="A17" s="33">
        <v>2.1</v>
      </c>
      <c r="B17" s="25" t="s">
        <v>27</v>
      </c>
      <c r="C17" s="34" t="s">
        <v>15</v>
      </c>
      <c r="D17" s="27"/>
      <c r="E17" s="28">
        <v>0</v>
      </c>
      <c r="F17" s="29">
        <f>ROUND(+E17*$D17,2)</f>
        <v>0</v>
      </c>
      <c r="G17" s="28">
        <v>2</v>
      </c>
      <c r="H17" s="29">
        <f>ROUND(+G17*$D17,2)</f>
        <v>0</v>
      </c>
      <c r="I17" s="28">
        <v>0</v>
      </c>
      <c r="J17" s="29">
        <f>ROUND(+I17*$D17,2)</f>
        <v>0</v>
      </c>
      <c r="K17" s="28">
        <v>0</v>
      </c>
      <c r="L17" s="29">
        <f>ROUND(+K17*$D17,2)</f>
        <v>0</v>
      </c>
      <c r="M17" s="28">
        <v>0</v>
      </c>
      <c r="N17" s="29">
        <f>ROUND(+M17*$D17,2)</f>
        <v>0</v>
      </c>
      <c r="O17" s="17"/>
      <c r="Q17" s="17"/>
      <c r="AA17" s="17"/>
      <c r="AC17" s="17"/>
      <c r="AE17" s="17"/>
      <c r="AG17" s="17"/>
      <c r="AI17" s="17"/>
    </row>
    <row r="18" spans="1:35" ht="38.25" x14ac:dyDescent="0.25">
      <c r="A18" s="33">
        <f>+A17+0.1</f>
        <v>2.2000000000000002</v>
      </c>
      <c r="B18" s="25" t="s">
        <v>28</v>
      </c>
      <c r="C18" s="34" t="s">
        <v>15</v>
      </c>
      <c r="D18" s="27"/>
      <c r="E18" s="28">
        <v>1</v>
      </c>
      <c r="F18" s="29">
        <f>ROUND(+E18*$D18,2)</f>
        <v>0</v>
      </c>
      <c r="G18" s="28">
        <v>1</v>
      </c>
      <c r="H18" s="29">
        <f t="shared" ref="H18:H30" si="1">ROUND(+G18*$D18,2)</f>
        <v>0</v>
      </c>
      <c r="I18" s="28">
        <v>1</v>
      </c>
      <c r="J18" s="29">
        <f t="shared" ref="J18:J30" si="2">ROUND(+I18*$D18,2)</f>
        <v>0</v>
      </c>
      <c r="K18" s="28">
        <v>1</v>
      </c>
      <c r="L18" s="29">
        <f t="shared" ref="L18:L30" si="3">ROUND(+K18*$D18,2)</f>
        <v>0</v>
      </c>
      <c r="M18" s="28">
        <v>1</v>
      </c>
      <c r="N18" s="29">
        <f t="shared" ref="N18:N30" si="4">ROUND(+M18*$D18,2)</f>
        <v>0</v>
      </c>
      <c r="O18" s="17"/>
      <c r="Q18" s="17"/>
    </row>
    <row r="19" spans="1:35" ht="38.25" x14ac:dyDescent="0.25">
      <c r="A19" s="33">
        <f>+A18+0.1</f>
        <v>2.3000000000000003</v>
      </c>
      <c r="B19" s="25" t="s">
        <v>34</v>
      </c>
      <c r="C19" s="34" t="s">
        <v>15</v>
      </c>
      <c r="D19" s="27"/>
      <c r="E19" s="28">
        <v>1</v>
      </c>
      <c r="F19" s="29">
        <f t="shared" ref="F19:F30" si="5">ROUND(+E19*$D19,2)</f>
        <v>0</v>
      </c>
      <c r="G19" s="28">
        <v>1</v>
      </c>
      <c r="H19" s="29">
        <f t="shared" si="1"/>
        <v>0</v>
      </c>
      <c r="I19" s="28">
        <v>1</v>
      </c>
      <c r="J19" s="29">
        <f t="shared" si="2"/>
        <v>0</v>
      </c>
      <c r="K19" s="28">
        <v>0</v>
      </c>
      <c r="L19" s="29">
        <f t="shared" si="3"/>
        <v>0</v>
      </c>
      <c r="M19" s="28">
        <v>0</v>
      </c>
      <c r="N19" s="29">
        <f t="shared" si="4"/>
        <v>0</v>
      </c>
      <c r="O19" s="17"/>
      <c r="Q19" s="17"/>
    </row>
    <row r="20" spans="1:35" ht="38.25" x14ac:dyDescent="0.25">
      <c r="A20" s="33">
        <f t="shared" ref="A20:A25" si="6">+A19+0.1</f>
        <v>2.4000000000000004</v>
      </c>
      <c r="B20" s="73" t="s">
        <v>46</v>
      </c>
      <c r="C20" s="34" t="s">
        <v>15</v>
      </c>
      <c r="D20" s="27"/>
      <c r="E20" s="28">
        <v>0</v>
      </c>
      <c r="F20" s="29">
        <f>ROUND(+E20*$D20,2)</f>
        <v>0</v>
      </c>
      <c r="G20" s="28">
        <v>0</v>
      </c>
      <c r="H20" s="29">
        <f>ROUND(+G20*$D20,2)</f>
        <v>0</v>
      </c>
      <c r="I20" s="28">
        <v>0</v>
      </c>
      <c r="J20" s="29">
        <f>ROUND(+I20*$D20,2)</f>
        <v>0</v>
      </c>
      <c r="K20" s="28">
        <v>0</v>
      </c>
      <c r="L20" s="29">
        <f>ROUND(+K20*$D20,2)</f>
        <v>0</v>
      </c>
      <c r="M20" s="28">
        <v>0</v>
      </c>
      <c r="N20" s="29">
        <f>ROUND(+M20*$D20,2)</f>
        <v>0</v>
      </c>
      <c r="O20" s="17"/>
      <c r="Q20" s="17"/>
    </row>
    <row r="21" spans="1:35" ht="38.25" x14ac:dyDescent="0.25">
      <c r="A21" s="33">
        <f t="shared" si="6"/>
        <v>2.5000000000000004</v>
      </c>
      <c r="B21" s="25" t="s">
        <v>35</v>
      </c>
      <c r="C21" s="34" t="s">
        <v>15</v>
      </c>
      <c r="D21" s="27"/>
      <c r="E21" s="28">
        <v>1</v>
      </c>
      <c r="F21" s="29">
        <f t="shared" si="5"/>
        <v>0</v>
      </c>
      <c r="G21" s="28">
        <v>1</v>
      </c>
      <c r="H21" s="29">
        <f t="shared" si="1"/>
        <v>0</v>
      </c>
      <c r="I21" s="28">
        <v>0</v>
      </c>
      <c r="J21" s="29">
        <f t="shared" si="2"/>
        <v>0</v>
      </c>
      <c r="K21" s="28">
        <v>1</v>
      </c>
      <c r="L21" s="29">
        <f t="shared" si="3"/>
        <v>0</v>
      </c>
      <c r="M21" s="28">
        <v>0</v>
      </c>
      <c r="N21" s="29">
        <f t="shared" si="4"/>
        <v>0</v>
      </c>
      <c r="O21" s="17"/>
      <c r="Q21" s="17"/>
    </row>
    <row r="22" spans="1:35" ht="25.5" x14ac:dyDescent="0.25">
      <c r="A22" s="33">
        <f t="shared" si="6"/>
        <v>2.6000000000000005</v>
      </c>
      <c r="B22" s="25" t="s">
        <v>29</v>
      </c>
      <c r="C22" s="34" t="s">
        <v>15</v>
      </c>
      <c r="D22" s="27"/>
      <c r="E22" s="28">
        <v>6</v>
      </c>
      <c r="F22" s="29">
        <f t="shared" si="5"/>
        <v>0</v>
      </c>
      <c r="G22" s="28">
        <v>3</v>
      </c>
      <c r="H22" s="29">
        <f t="shared" si="1"/>
        <v>0</v>
      </c>
      <c r="I22" s="28">
        <v>3</v>
      </c>
      <c r="J22" s="29">
        <f t="shared" si="2"/>
        <v>0</v>
      </c>
      <c r="K22" s="28">
        <v>0</v>
      </c>
      <c r="L22" s="29">
        <f t="shared" si="3"/>
        <v>0</v>
      </c>
      <c r="M22" s="28">
        <v>0</v>
      </c>
      <c r="N22" s="29">
        <f t="shared" si="4"/>
        <v>0</v>
      </c>
      <c r="O22" s="17"/>
      <c r="Q22" s="17"/>
    </row>
    <row r="23" spans="1:35" ht="25.5" x14ac:dyDescent="0.25">
      <c r="A23" s="33">
        <f t="shared" si="6"/>
        <v>2.7000000000000006</v>
      </c>
      <c r="B23" s="73" t="s">
        <v>30</v>
      </c>
      <c r="C23" s="34" t="s">
        <v>15</v>
      </c>
      <c r="D23" s="27"/>
      <c r="E23" s="28">
        <v>7</v>
      </c>
      <c r="F23" s="29">
        <f t="shared" si="5"/>
        <v>0</v>
      </c>
      <c r="G23" s="28">
        <v>11</v>
      </c>
      <c r="H23" s="29">
        <f t="shared" si="1"/>
        <v>0</v>
      </c>
      <c r="I23" s="28">
        <v>6</v>
      </c>
      <c r="J23" s="29">
        <f t="shared" si="2"/>
        <v>0</v>
      </c>
      <c r="K23" s="28">
        <v>10</v>
      </c>
      <c r="L23" s="29">
        <f t="shared" si="3"/>
        <v>0</v>
      </c>
      <c r="M23" s="28">
        <v>10</v>
      </c>
      <c r="N23" s="29">
        <f t="shared" si="4"/>
        <v>0</v>
      </c>
      <c r="O23" s="17"/>
      <c r="Q23" s="17"/>
    </row>
    <row r="24" spans="1:35" ht="38.25" x14ac:dyDescent="0.25">
      <c r="A24" s="33">
        <f t="shared" si="6"/>
        <v>2.8000000000000007</v>
      </c>
      <c r="B24" s="25" t="s">
        <v>36</v>
      </c>
      <c r="C24" s="34" t="s">
        <v>15</v>
      </c>
      <c r="D24" s="27"/>
      <c r="E24" s="28">
        <v>0</v>
      </c>
      <c r="F24" s="29">
        <f t="shared" si="5"/>
        <v>0</v>
      </c>
      <c r="G24" s="28">
        <v>1</v>
      </c>
      <c r="H24" s="29">
        <f t="shared" si="1"/>
        <v>0</v>
      </c>
      <c r="I24" s="28">
        <v>0</v>
      </c>
      <c r="J24" s="29">
        <f t="shared" si="2"/>
        <v>0</v>
      </c>
      <c r="K24" s="28">
        <v>0</v>
      </c>
      <c r="L24" s="29">
        <f t="shared" si="3"/>
        <v>0</v>
      </c>
      <c r="M24" s="28">
        <v>0</v>
      </c>
      <c r="N24" s="29">
        <f t="shared" si="4"/>
        <v>0</v>
      </c>
      <c r="O24" s="17"/>
      <c r="Q24" s="17"/>
    </row>
    <row r="25" spans="1:35" ht="27" customHeight="1" x14ac:dyDescent="0.25">
      <c r="A25" s="33">
        <f t="shared" si="6"/>
        <v>2.9000000000000008</v>
      </c>
      <c r="B25" s="25" t="s">
        <v>37</v>
      </c>
      <c r="C25" s="35" t="s">
        <v>15</v>
      </c>
      <c r="D25" s="27"/>
      <c r="E25" s="28">
        <v>1</v>
      </c>
      <c r="F25" s="29">
        <f t="shared" si="5"/>
        <v>0</v>
      </c>
      <c r="G25" s="28">
        <v>1</v>
      </c>
      <c r="H25" s="29">
        <f t="shared" si="1"/>
        <v>0</v>
      </c>
      <c r="I25" s="28">
        <v>0</v>
      </c>
      <c r="J25" s="29">
        <f t="shared" si="2"/>
        <v>0</v>
      </c>
      <c r="K25" s="28">
        <v>0</v>
      </c>
      <c r="L25" s="29">
        <f t="shared" si="3"/>
        <v>0</v>
      </c>
      <c r="M25" s="28">
        <v>0</v>
      </c>
      <c r="N25" s="29">
        <f t="shared" si="4"/>
        <v>0</v>
      </c>
      <c r="O25" s="17"/>
      <c r="Q25" s="17"/>
    </row>
    <row r="26" spans="1:35" ht="38.25" x14ac:dyDescent="0.25">
      <c r="A26" s="74">
        <v>2.1</v>
      </c>
      <c r="B26" s="25" t="s">
        <v>38</v>
      </c>
      <c r="C26" s="35" t="s">
        <v>15</v>
      </c>
      <c r="D26" s="27"/>
      <c r="E26" s="28">
        <v>1</v>
      </c>
      <c r="F26" s="29">
        <f t="shared" si="5"/>
        <v>0</v>
      </c>
      <c r="G26" s="28">
        <v>1</v>
      </c>
      <c r="H26" s="29">
        <f t="shared" si="1"/>
        <v>0</v>
      </c>
      <c r="I26" s="28">
        <v>1</v>
      </c>
      <c r="J26" s="29">
        <f t="shared" si="2"/>
        <v>0</v>
      </c>
      <c r="K26" s="28">
        <v>1</v>
      </c>
      <c r="L26" s="29">
        <f t="shared" si="3"/>
        <v>0</v>
      </c>
      <c r="M26" s="28">
        <v>1</v>
      </c>
      <c r="N26" s="29">
        <f t="shared" si="4"/>
        <v>0</v>
      </c>
      <c r="O26" s="17"/>
      <c r="Q26" s="17"/>
    </row>
    <row r="27" spans="1:35" ht="25.5" x14ac:dyDescent="0.25">
      <c r="A27" s="74">
        <f>+A26+0.01</f>
        <v>2.11</v>
      </c>
      <c r="B27" s="25" t="s">
        <v>31</v>
      </c>
      <c r="C27" s="34" t="s">
        <v>15</v>
      </c>
      <c r="D27" s="27"/>
      <c r="E27" s="28">
        <v>4</v>
      </c>
      <c r="F27" s="29">
        <f t="shared" si="5"/>
        <v>0</v>
      </c>
      <c r="G27" s="28">
        <v>5</v>
      </c>
      <c r="H27" s="29">
        <f t="shared" si="1"/>
        <v>0</v>
      </c>
      <c r="I27" s="28">
        <v>0</v>
      </c>
      <c r="J27" s="29">
        <f t="shared" si="2"/>
        <v>0</v>
      </c>
      <c r="K27" s="28">
        <v>2</v>
      </c>
      <c r="L27" s="29">
        <f t="shared" si="3"/>
        <v>0</v>
      </c>
      <c r="M27" s="28">
        <v>2</v>
      </c>
      <c r="N27" s="29">
        <f t="shared" si="4"/>
        <v>0</v>
      </c>
      <c r="O27" s="17"/>
      <c r="Q27" s="17"/>
    </row>
    <row r="28" spans="1:35" ht="25.5" x14ac:dyDescent="0.25">
      <c r="A28" s="74">
        <f t="shared" ref="A28:A30" si="7">+A27+0.01</f>
        <v>2.1199999999999997</v>
      </c>
      <c r="B28" s="73" t="s">
        <v>32</v>
      </c>
      <c r="C28" s="34" t="s">
        <v>15</v>
      </c>
      <c r="D28" s="27"/>
      <c r="E28" s="28">
        <v>9</v>
      </c>
      <c r="F28" s="29">
        <f t="shared" si="5"/>
        <v>0</v>
      </c>
      <c r="G28" s="28">
        <v>6</v>
      </c>
      <c r="H28" s="29">
        <f t="shared" si="1"/>
        <v>0</v>
      </c>
      <c r="I28" s="28">
        <v>6</v>
      </c>
      <c r="J28" s="29">
        <f t="shared" si="2"/>
        <v>0</v>
      </c>
      <c r="K28" s="28">
        <v>6</v>
      </c>
      <c r="L28" s="29">
        <f t="shared" si="3"/>
        <v>0</v>
      </c>
      <c r="M28" s="28">
        <v>6</v>
      </c>
      <c r="N28" s="29">
        <f t="shared" si="4"/>
        <v>0</v>
      </c>
      <c r="O28" s="17"/>
      <c r="Q28" s="17"/>
    </row>
    <row r="29" spans="1:35" ht="25.5" x14ac:dyDescent="0.25">
      <c r="A29" s="74">
        <f t="shared" si="7"/>
        <v>2.1299999999999994</v>
      </c>
      <c r="B29" s="25" t="s">
        <v>33</v>
      </c>
      <c r="C29" s="34" t="s">
        <v>15</v>
      </c>
      <c r="D29" s="27"/>
      <c r="E29" s="28">
        <v>6</v>
      </c>
      <c r="F29" s="29">
        <f t="shared" si="5"/>
        <v>0</v>
      </c>
      <c r="G29" s="28">
        <v>8</v>
      </c>
      <c r="H29" s="29">
        <f t="shared" si="1"/>
        <v>0</v>
      </c>
      <c r="I29" s="28">
        <v>3</v>
      </c>
      <c r="J29" s="29">
        <f t="shared" si="2"/>
        <v>0</v>
      </c>
      <c r="K29" s="28">
        <v>0</v>
      </c>
      <c r="L29" s="29">
        <f t="shared" si="3"/>
        <v>0</v>
      </c>
      <c r="M29" s="28">
        <v>0</v>
      </c>
      <c r="N29" s="29">
        <f t="shared" si="4"/>
        <v>0</v>
      </c>
      <c r="O29" s="17"/>
      <c r="Q29" s="17"/>
    </row>
    <row r="30" spans="1:35" ht="38.25" x14ac:dyDescent="0.25">
      <c r="A30" s="74">
        <f t="shared" si="7"/>
        <v>2.1399999999999992</v>
      </c>
      <c r="B30" s="25" t="s">
        <v>39</v>
      </c>
      <c r="C30" s="34" t="s">
        <v>15</v>
      </c>
      <c r="D30" s="27"/>
      <c r="E30" s="28">
        <v>1</v>
      </c>
      <c r="F30" s="29">
        <f t="shared" si="5"/>
        <v>0</v>
      </c>
      <c r="G30" s="28">
        <v>1</v>
      </c>
      <c r="H30" s="29">
        <f t="shared" si="1"/>
        <v>0</v>
      </c>
      <c r="I30" s="28">
        <v>1</v>
      </c>
      <c r="J30" s="29">
        <f t="shared" si="2"/>
        <v>0</v>
      </c>
      <c r="K30" s="28">
        <v>0</v>
      </c>
      <c r="L30" s="29">
        <f t="shared" si="3"/>
        <v>0</v>
      </c>
      <c r="M30" s="28">
        <v>0</v>
      </c>
      <c r="N30" s="29">
        <f t="shared" si="4"/>
        <v>0</v>
      </c>
      <c r="O30" s="17"/>
      <c r="Q30" s="17"/>
    </row>
    <row r="31" spans="1:35" ht="22.5" customHeight="1" x14ac:dyDescent="0.25">
      <c r="A31" s="74">
        <f t="shared" ref="A31" si="8">+A30+0.01</f>
        <v>2.149999999999999</v>
      </c>
      <c r="B31" s="25" t="s">
        <v>53</v>
      </c>
      <c r="C31" s="34" t="s">
        <v>15</v>
      </c>
      <c r="D31" s="27"/>
      <c r="E31" s="28">
        <v>0</v>
      </c>
      <c r="F31" s="29">
        <f t="shared" ref="F31" si="9">ROUND(+E31*$D31,2)</f>
        <v>0</v>
      </c>
      <c r="G31" s="28">
        <v>0</v>
      </c>
      <c r="H31" s="29">
        <f t="shared" ref="H31" si="10">ROUND(+G31*$D31,2)</f>
        <v>0</v>
      </c>
      <c r="I31" s="28">
        <v>1</v>
      </c>
      <c r="J31" s="29">
        <f t="shared" ref="J31" si="11">ROUND(+I31*$D31,2)</f>
        <v>0</v>
      </c>
      <c r="K31" s="28">
        <v>0</v>
      </c>
      <c r="L31" s="29">
        <f t="shared" ref="L31" si="12">ROUND(+K31*$D31,2)</f>
        <v>0</v>
      </c>
      <c r="M31" s="28">
        <v>0</v>
      </c>
      <c r="N31" s="29">
        <f t="shared" ref="N31" si="13">ROUND(+M31*$D31,2)</f>
        <v>0</v>
      </c>
      <c r="O31" s="17"/>
      <c r="Q31" s="17"/>
    </row>
    <row r="32" spans="1:35" x14ac:dyDescent="0.25">
      <c r="A32" s="30">
        <v>3</v>
      </c>
      <c r="B32" s="89" t="s">
        <v>40</v>
      </c>
      <c r="C32" s="90"/>
      <c r="D32" s="91"/>
      <c r="E32" s="31"/>
      <c r="F32" s="32"/>
      <c r="G32" s="31"/>
      <c r="H32" s="32"/>
      <c r="I32" s="31"/>
      <c r="J32" s="32"/>
      <c r="K32" s="31"/>
      <c r="L32" s="32"/>
      <c r="M32" s="31"/>
      <c r="N32" s="32"/>
      <c r="O32" s="17"/>
      <c r="Q32" s="17"/>
    </row>
    <row r="33" spans="1:26" x14ac:dyDescent="0.25">
      <c r="A33" s="37">
        <f>+A32+0.1</f>
        <v>3.1</v>
      </c>
      <c r="B33" s="38" t="s">
        <v>41</v>
      </c>
      <c r="C33" s="26" t="s">
        <v>15</v>
      </c>
      <c r="D33" s="27"/>
      <c r="E33" s="39">
        <v>1</v>
      </c>
      <c r="F33" s="40">
        <f>ROUND(+E33*D33,2)</f>
        <v>0</v>
      </c>
      <c r="G33" s="39">
        <v>1</v>
      </c>
      <c r="H33" s="40">
        <f t="shared" ref="H33" si="14">ROUND(+G33*D33,2)</f>
        <v>0</v>
      </c>
      <c r="I33" s="39">
        <v>1</v>
      </c>
      <c r="J33" s="40">
        <f t="shared" ref="J33" si="15">ROUND(+I33*D33,2)</f>
        <v>0</v>
      </c>
      <c r="K33" s="39">
        <v>1</v>
      </c>
      <c r="L33" s="40">
        <f t="shared" ref="L33" si="16">ROUND(+K33*D33,2)</f>
        <v>0</v>
      </c>
      <c r="M33" s="39">
        <v>1</v>
      </c>
      <c r="N33" s="40">
        <f>ROUND(+M33*$D33,2)</f>
        <v>0</v>
      </c>
      <c r="O33" s="17"/>
      <c r="Q33" s="17"/>
    </row>
    <row r="34" spans="1:26" ht="21" customHeight="1" x14ac:dyDescent="0.25">
      <c r="A34" s="41"/>
      <c r="B34" s="70" t="s">
        <v>20</v>
      </c>
      <c r="C34" s="42"/>
      <c r="D34" s="27"/>
      <c r="E34" s="43"/>
      <c r="F34" s="44">
        <f>SUM(F10:F33)</f>
        <v>0</v>
      </c>
      <c r="G34" s="43"/>
      <c r="H34" s="44">
        <f>SUM(H10:H33)</f>
        <v>0</v>
      </c>
      <c r="I34" s="43"/>
      <c r="J34" s="44">
        <f>SUM(J10:J33)</f>
        <v>0</v>
      </c>
      <c r="K34" s="43"/>
      <c r="L34" s="44">
        <f>SUM(L10:L33)</f>
        <v>0</v>
      </c>
      <c r="M34" s="43"/>
      <c r="N34" s="44">
        <f>SUM(N10:N33)</f>
        <v>0</v>
      </c>
      <c r="O34" s="17"/>
      <c r="Q34" s="17"/>
    </row>
    <row r="35" spans="1:26" ht="21" customHeight="1" x14ac:dyDescent="0.25">
      <c r="A35" s="41"/>
      <c r="B35" s="45" t="s">
        <v>21</v>
      </c>
      <c r="C35" s="46" t="s">
        <v>22</v>
      </c>
      <c r="D35" s="47"/>
      <c r="E35" s="39"/>
      <c r="F35" s="40">
        <f>ROUND(+F34*$D$35,2)</f>
        <v>0</v>
      </c>
      <c r="G35" s="39"/>
      <c r="H35" s="40">
        <f>ROUND(+H34*$D$35,2)</f>
        <v>0</v>
      </c>
      <c r="I35" s="39"/>
      <c r="J35" s="40">
        <f>ROUND(+J34*$D$35,2)</f>
        <v>0</v>
      </c>
      <c r="K35" s="39"/>
      <c r="L35" s="40">
        <f>ROUND(+L34*$D$35,2)</f>
        <v>0</v>
      </c>
      <c r="M35" s="39"/>
      <c r="N35" s="40">
        <f>ROUND(+N34*$D$35,2)</f>
        <v>0</v>
      </c>
      <c r="O35" s="17"/>
      <c r="Q35" s="17"/>
    </row>
    <row r="36" spans="1:26" ht="21" customHeight="1" x14ac:dyDescent="0.25">
      <c r="A36" s="41"/>
      <c r="B36" s="45" t="s">
        <v>23</v>
      </c>
      <c r="C36" s="46" t="s">
        <v>22</v>
      </c>
      <c r="D36" s="47"/>
      <c r="E36" s="39"/>
      <c r="F36" s="40">
        <f>ROUND(+F34*$D$36,2)</f>
        <v>0</v>
      </c>
      <c r="G36" s="39"/>
      <c r="H36" s="40">
        <f>ROUND(+H34*$D$36,2)</f>
        <v>0</v>
      </c>
      <c r="I36" s="39"/>
      <c r="J36" s="40">
        <f>ROUND(+J34*$D$36,2)</f>
        <v>0</v>
      </c>
      <c r="K36" s="39"/>
      <c r="L36" s="40">
        <f>ROUND(+L34*$D$36,2)</f>
        <v>0</v>
      </c>
      <c r="M36" s="39"/>
      <c r="N36" s="40">
        <f>ROUND(+N34*$D$36,2)</f>
        <v>0</v>
      </c>
      <c r="O36" s="17"/>
      <c r="Z36" s="17"/>
    </row>
    <row r="37" spans="1:26" ht="21" customHeight="1" thickBot="1" x14ac:dyDescent="0.3">
      <c r="A37" s="48"/>
      <c r="B37" s="49"/>
      <c r="C37" s="50"/>
      <c r="D37" s="51"/>
      <c r="E37" s="52" t="s">
        <v>11</v>
      </c>
      <c r="F37" s="53">
        <f>+F34+F35+F36</f>
        <v>0</v>
      </c>
      <c r="G37" s="54"/>
      <c r="H37" s="53">
        <f>+H34+H35+H36</f>
        <v>0</v>
      </c>
      <c r="I37" s="54"/>
      <c r="J37" s="53">
        <f>+J34+J35+J36</f>
        <v>0</v>
      </c>
      <c r="K37" s="54"/>
      <c r="L37" s="53">
        <f>+L34+L35+L36</f>
        <v>0</v>
      </c>
      <c r="M37" s="54"/>
      <c r="N37" s="53">
        <f>+N34+N35+N36</f>
        <v>0</v>
      </c>
      <c r="O37" s="17"/>
      <c r="Q37" s="17"/>
    </row>
    <row r="38" spans="1:26" ht="17.25" thickBot="1" x14ac:dyDescent="0.3">
      <c r="A38" s="92" t="s">
        <v>47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4"/>
      <c r="M38" s="95">
        <f>+F37+H37+J37+L37+N37</f>
        <v>0</v>
      </c>
      <c r="N38" s="96"/>
    </row>
    <row r="39" spans="1:26" ht="22.5" customHeight="1" thickBot="1" x14ac:dyDescent="0.3">
      <c r="A39" s="55"/>
      <c r="B39" s="55"/>
      <c r="C39" s="55"/>
      <c r="D39" s="56"/>
      <c r="E39" s="56"/>
      <c r="F39" s="56"/>
      <c r="G39" s="56"/>
      <c r="H39" s="56"/>
      <c r="I39" s="56"/>
      <c r="J39" s="56"/>
      <c r="K39" s="57" t="s">
        <v>24</v>
      </c>
      <c r="L39" s="58">
        <v>0.18</v>
      </c>
      <c r="M39" s="75">
        <f>+ROUND(M38*L39,2)</f>
        <v>0</v>
      </c>
      <c r="N39" s="76"/>
    </row>
    <row r="40" spans="1:26" ht="30" customHeight="1" thickBot="1" x14ac:dyDescent="0.3">
      <c r="A40" s="77" t="s">
        <v>50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9"/>
      <c r="M40" s="80">
        <f>+M38+M39</f>
        <v>0</v>
      </c>
      <c r="N40" s="81" t="e">
        <f>+M39+#REF!</f>
        <v>#REF!</v>
      </c>
      <c r="P40" s="59"/>
    </row>
    <row r="41" spans="1:26" x14ac:dyDescent="0.25">
      <c r="E41" s="61"/>
      <c r="F41" s="61"/>
      <c r="G41" s="61"/>
      <c r="H41" s="61"/>
      <c r="I41" s="61"/>
      <c r="J41" s="61"/>
      <c r="K41" s="61"/>
      <c r="L41" s="61"/>
      <c r="M41" s="61"/>
      <c r="N41" s="61"/>
    </row>
    <row r="42" spans="1:26" x14ac:dyDescent="0.25">
      <c r="E42" s="61"/>
      <c r="F42" s="61"/>
      <c r="G42" s="61"/>
      <c r="H42" s="61"/>
      <c r="I42" s="61"/>
      <c r="J42" s="61"/>
      <c r="K42" s="61"/>
      <c r="L42" s="61"/>
      <c r="M42" s="61"/>
      <c r="N42" s="61"/>
    </row>
  </sheetData>
  <mergeCells count="16">
    <mergeCell ref="M39:N39"/>
    <mergeCell ref="A40:L40"/>
    <mergeCell ref="M40:N40"/>
    <mergeCell ref="A2:N2"/>
    <mergeCell ref="A5:D5"/>
    <mergeCell ref="E5:F5"/>
    <mergeCell ref="G5:H5"/>
    <mergeCell ref="I5:J5"/>
    <mergeCell ref="K5:L5"/>
    <mergeCell ref="M5:N5"/>
    <mergeCell ref="A8:D8"/>
    <mergeCell ref="A15:D15"/>
    <mergeCell ref="B16:D16"/>
    <mergeCell ref="A38:L38"/>
    <mergeCell ref="M38:N38"/>
    <mergeCell ref="B32:D32"/>
  </mergeCells>
  <printOptions horizontalCentered="1"/>
  <pageMargins left="0.39370078740157483" right="0.39370078740157483" top="0.55118110236220474" bottom="0.35433070866141736" header="0.31496062992125984" footer="0.31496062992125984"/>
  <pageSetup paperSize="9" scale="85" orientation="landscape" horizontalDpi="360" verticalDpi="360" r:id="rId1"/>
  <headerFooter>
    <oddHeader>&amp;L&amp;9PETROPERÚ S.A.&amp;C&amp;9SERVICIO DE MANTENIMIENTO COMPLEMENTARIO DE LOS TERMINALES DEL SUR</oddHeader>
    <oddFooter>&amp;C&amp;9&amp;P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I40"/>
  <sheetViews>
    <sheetView topLeftCell="A25" zoomScaleNormal="100" zoomScaleSheetLayoutView="100" workbookViewId="0">
      <selection activeCell="I32" sqref="I32"/>
    </sheetView>
  </sheetViews>
  <sheetFormatPr baseColWidth="10" defaultColWidth="11.42578125" defaultRowHeight="15" x14ac:dyDescent="0.25"/>
  <cols>
    <col min="1" max="1" width="7" style="1" bestFit="1" customWidth="1"/>
    <col min="2" max="2" width="58" style="1" customWidth="1"/>
    <col min="3" max="3" width="6.5703125" style="1" customWidth="1"/>
    <col min="4" max="4" width="8.5703125" style="60" customWidth="1"/>
    <col min="5" max="14" width="8.5703125" style="62" customWidth="1"/>
    <col min="15" max="17" width="11.42578125" style="1" customWidth="1"/>
    <col min="18" max="16384" width="11.42578125" style="1"/>
  </cols>
  <sheetData>
    <row r="2" spans="1:35" ht="15.75" x14ac:dyDescent="0.25">
      <c r="A2" s="82" t="s">
        <v>44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35" s="2" customFormat="1" ht="14.25" customHeight="1" x14ac:dyDescent="0.25"/>
    <row r="4" spans="1:35" s="2" customFormat="1" ht="3" customHeight="1" thickBot="1" x14ac:dyDescent="0.3">
      <c r="A4" s="3"/>
      <c r="B4" s="4"/>
      <c r="C4" s="4"/>
      <c r="D4" s="5"/>
      <c r="E4" s="6"/>
      <c r="F4" s="6"/>
      <c r="G4" s="6"/>
      <c r="H4" s="6"/>
      <c r="I4" s="6"/>
      <c r="J4" s="6"/>
      <c r="K4" s="6"/>
      <c r="L4" s="6"/>
      <c r="M4" s="6"/>
      <c r="N4" s="6"/>
    </row>
    <row r="5" spans="1:35" s="7" customFormat="1" ht="20.100000000000001" customHeight="1" thickTop="1" thickBot="1" x14ac:dyDescent="0.3">
      <c r="A5" s="83" t="s">
        <v>0</v>
      </c>
      <c r="B5" s="83"/>
      <c r="C5" s="83"/>
      <c r="D5" s="83"/>
      <c r="E5" s="84" t="s">
        <v>1</v>
      </c>
      <c r="F5" s="84"/>
      <c r="G5" s="84" t="s">
        <v>2</v>
      </c>
      <c r="H5" s="84"/>
      <c r="I5" s="84" t="s">
        <v>3</v>
      </c>
      <c r="J5" s="84"/>
      <c r="K5" s="84" t="s">
        <v>4</v>
      </c>
      <c r="L5" s="84"/>
      <c r="M5" s="84" t="s">
        <v>5</v>
      </c>
      <c r="N5" s="84"/>
    </row>
    <row r="6" spans="1:35" s="2" customFormat="1" ht="3" customHeight="1" thickTop="1" x14ac:dyDescent="0.25">
      <c r="A6" s="8"/>
      <c r="B6" s="9"/>
      <c r="C6" s="9"/>
      <c r="D6" s="10">
        <v>1.25</v>
      </c>
      <c r="E6" s="11"/>
      <c r="F6" s="12"/>
      <c r="G6" s="11"/>
      <c r="H6" s="12"/>
      <c r="I6" s="11"/>
      <c r="J6" s="12"/>
      <c r="K6" s="11"/>
      <c r="L6" s="12"/>
      <c r="M6" s="11"/>
      <c r="N6" s="12"/>
    </row>
    <row r="7" spans="1:35" ht="15.75" thickBot="1" x14ac:dyDescent="0.3">
      <c r="A7" s="63" t="s">
        <v>6</v>
      </c>
      <c r="B7" s="64" t="s">
        <v>7</v>
      </c>
      <c r="C7" s="65" t="s">
        <v>8</v>
      </c>
      <c r="D7" s="66" t="s">
        <v>9</v>
      </c>
      <c r="E7" s="67" t="s">
        <v>10</v>
      </c>
      <c r="F7" s="66" t="s">
        <v>11</v>
      </c>
      <c r="G7" s="14" t="s">
        <v>10</v>
      </c>
      <c r="H7" s="13" t="s">
        <v>11</v>
      </c>
      <c r="I7" s="14" t="s">
        <v>10</v>
      </c>
      <c r="J7" s="13" t="s">
        <v>11</v>
      </c>
      <c r="K7" s="14" t="s">
        <v>10</v>
      </c>
      <c r="L7" s="13" t="s">
        <v>11</v>
      </c>
      <c r="M7" s="14" t="s">
        <v>10</v>
      </c>
      <c r="N7" s="13" t="s">
        <v>11</v>
      </c>
    </row>
    <row r="8" spans="1:35" ht="21" customHeight="1" thickTop="1" x14ac:dyDescent="0.25">
      <c r="A8" s="85" t="s">
        <v>12</v>
      </c>
      <c r="B8" s="85"/>
      <c r="C8" s="85"/>
      <c r="D8" s="85"/>
      <c r="E8" s="68"/>
      <c r="F8" s="69"/>
      <c r="G8" s="68"/>
      <c r="H8" s="69"/>
      <c r="I8" s="68"/>
      <c r="J8" s="69"/>
      <c r="K8" s="68"/>
      <c r="L8" s="69"/>
      <c r="M8" s="68"/>
      <c r="N8" s="69"/>
      <c r="O8" s="17"/>
      <c r="Q8" s="17"/>
    </row>
    <row r="9" spans="1:35" ht="21" customHeight="1" x14ac:dyDescent="0.25">
      <c r="A9" s="18">
        <v>1</v>
      </c>
      <c r="B9" s="19" t="s">
        <v>13</v>
      </c>
      <c r="C9" s="20"/>
      <c r="D9" s="21"/>
      <c r="E9" s="22"/>
      <c r="F9" s="23"/>
      <c r="G9" s="22"/>
      <c r="H9" s="23"/>
      <c r="I9" s="22"/>
      <c r="J9" s="23"/>
      <c r="K9" s="22"/>
      <c r="L9" s="23"/>
      <c r="M9" s="22"/>
      <c r="N9" s="23"/>
      <c r="R9" s="17"/>
      <c r="T9" s="17"/>
      <c r="V9" s="17"/>
      <c r="X9" s="17"/>
      <c r="Z9" s="17"/>
    </row>
    <row r="10" spans="1:35" ht="21" customHeight="1" x14ac:dyDescent="0.25">
      <c r="A10" s="24">
        <v>1.1000000000000001</v>
      </c>
      <c r="B10" s="25" t="s">
        <v>14</v>
      </c>
      <c r="C10" s="26" t="s">
        <v>15</v>
      </c>
      <c r="D10" s="27"/>
      <c r="E10" s="28">
        <v>1</v>
      </c>
      <c r="F10" s="29">
        <f>ROUND(+E10*$D10,2)</f>
        <v>0</v>
      </c>
      <c r="G10" s="28"/>
      <c r="H10" s="29"/>
      <c r="I10" s="28"/>
      <c r="J10" s="29"/>
      <c r="K10" s="28"/>
      <c r="L10" s="29"/>
      <c r="M10" s="28"/>
      <c r="N10" s="29"/>
      <c r="O10" s="17"/>
      <c r="Q10" s="17"/>
      <c r="AA10" s="17"/>
      <c r="AC10" s="17"/>
      <c r="AE10" s="17"/>
      <c r="AG10" s="17"/>
      <c r="AI10" s="17"/>
    </row>
    <row r="11" spans="1:35" ht="21" customHeight="1" x14ac:dyDescent="0.25">
      <c r="A11" s="24">
        <f>+A10+0.1</f>
        <v>1.2000000000000002</v>
      </c>
      <c r="B11" s="25" t="s">
        <v>16</v>
      </c>
      <c r="C11" s="26" t="s">
        <v>15</v>
      </c>
      <c r="D11" s="27"/>
      <c r="E11" s="28"/>
      <c r="F11" s="29"/>
      <c r="G11" s="28">
        <v>1</v>
      </c>
      <c r="H11" s="29">
        <f>ROUND(+G11*$D11,2)</f>
        <v>0</v>
      </c>
      <c r="I11" s="28"/>
      <c r="J11" s="29"/>
      <c r="K11" s="28"/>
      <c r="L11" s="29"/>
      <c r="M11" s="28"/>
      <c r="N11" s="29"/>
      <c r="O11" s="17"/>
      <c r="Q11" s="17"/>
    </row>
    <row r="12" spans="1:35" ht="21" customHeight="1" x14ac:dyDescent="0.25">
      <c r="A12" s="24">
        <f t="shared" ref="A12:A14" si="0">+A11+0.1</f>
        <v>1.3000000000000003</v>
      </c>
      <c r="B12" s="25" t="s">
        <v>17</v>
      </c>
      <c r="C12" s="26" t="s">
        <v>15</v>
      </c>
      <c r="D12" s="27"/>
      <c r="E12" s="28"/>
      <c r="F12" s="29"/>
      <c r="G12" s="28"/>
      <c r="H12" s="29"/>
      <c r="I12" s="28">
        <v>1</v>
      </c>
      <c r="J12" s="29">
        <f>ROUND(+I12*$D12,2)</f>
        <v>0</v>
      </c>
      <c r="K12" s="28"/>
      <c r="L12" s="29"/>
      <c r="M12" s="28"/>
      <c r="N12" s="29"/>
      <c r="O12" s="17"/>
      <c r="Q12" s="17"/>
    </row>
    <row r="13" spans="1:35" ht="21" customHeight="1" x14ac:dyDescent="0.25">
      <c r="A13" s="24">
        <f t="shared" si="0"/>
        <v>1.4000000000000004</v>
      </c>
      <c r="B13" s="25" t="s">
        <v>18</v>
      </c>
      <c r="C13" s="26" t="s">
        <v>15</v>
      </c>
      <c r="D13" s="27"/>
      <c r="E13" s="28"/>
      <c r="F13" s="29"/>
      <c r="G13" s="28"/>
      <c r="H13" s="29"/>
      <c r="I13" s="28"/>
      <c r="J13" s="29"/>
      <c r="K13" s="28">
        <v>1</v>
      </c>
      <c r="L13" s="29">
        <f>ROUND(+K13*$D13,2)</f>
        <v>0</v>
      </c>
      <c r="M13" s="28"/>
      <c r="N13" s="29"/>
      <c r="O13" s="17"/>
      <c r="Q13" s="17"/>
    </row>
    <row r="14" spans="1:35" ht="21" customHeight="1" thickBot="1" x14ac:dyDescent="0.3">
      <c r="A14" s="24">
        <f t="shared" si="0"/>
        <v>1.5000000000000004</v>
      </c>
      <c r="B14" s="25" t="s">
        <v>19</v>
      </c>
      <c r="C14" s="26" t="s">
        <v>15</v>
      </c>
      <c r="D14" s="27"/>
      <c r="E14" s="28"/>
      <c r="F14" s="29"/>
      <c r="G14" s="28"/>
      <c r="H14" s="29"/>
      <c r="I14" s="28"/>
      <c r="J14" s="29"/>
      <c r="K14" s="28"/>
      <c r="L14" s="29"/>
      <c r="M14" s="28">
        <v>1</v>
      </c>
      <c r="N14" s="29">
        <f>ROUND(+M14*$D14,2)</f>
        <v>0</v>
      </c>
      <c r="O14" s="17"/>
      <c r="Q14" s="17"/>
    </row>
    <row r="15" spans="1:35" ht="21" customHeight="1" thickTop="1" x14ac:dyDescent="0.25">
      <c r="A15" s="86" t="s">
        <v>26</v>
      </c>
      <c r="B15" s="87"/>
      <c r="C15" s="87"/>
      <c r="D15" s="88"/>
      <c r="E15" s="15"/>
      <c r="F15" s="16"/>
      <c r="G15" s="15"/>
      <c r="H15" s="16"/>
      <c r="I15" s="15"/>
      <c r="J15" s="16"/>
      <c r="K15" s="15"/>
      <c r="L15" s="16"/>
      <c r="M15" s="15"/>
      <c r="N15" s="16"/>
      <c r="O15" s="17"/>
      <c r="Q15" s="17"/>
    </row>
    <row r="16" spans="1:35" ht="21" customHeight="1" x14ac:dyDescent="0.25">
      <c r="A16" s="30">
        <v>2</v>
      </c>
      <c r="B16" s="89" t="s">
        <v>25</v>
      </c>
      <c r="C16" s="90"/>
      <c r="D16" s="91"/>
      <c r="E16" s="71"/>
      <c r="F16" s="72"/>
      <c r="G16" s="71"/>
      <c r="H16" s="72"/>
      <c r="I16" s="71"/>
      <c r="J16" s="72"/>
      <c r="K16" s="71"/>
      <c r="L16" s="72"/>
      <c r="M16" s="71"/>
      <c r="N16" s="72"/>
      <c r="O16" s="17"/>
      <c r="Q16" s="17"/>
      <c r="R16" s="17"/>
      <c r="T16" s="17"/>
      <c r="V16" s="17"/>
      <c r="X16" s="17"/>
      <c r="Z16" s="17"/>
    </row>
    <row r="17" spans="1:35" ht="38.25" x14ac:dyDescent="0.25">
      <c r="A17" s="33">
        <v>2.1</v>
      </c>
      <c r="B17" s="25" t="s">
        <v>27</v>
      </c>
      <c r="C17" s="34" t="s">
        <v>15</v>
      </c>
      <c r="D17" s="27"/>
      <c r="E17" s="28">
        <v>0</v>
      </c>
      <c r="F17" s="29">
        <f>ROUND(+E17*$D17,2)</f>
        <v>0</v>
      </c>
      <c r="G17" s="28">
        <v>2</v>
      </c>
      <c r="H17" s="29">
        <f>ROUND(+G17*$D17,2)</f>
        <v>0</v>
      </c>
      <c r="I17" s="28">
        <v>0</v>
      </c>
      <c r="J17" s="29">
        <f>ROUND(+I17*$D17,2)</f>
        <v>0</v>
      </c>
      <c r="K17" s="28">
        <v>0</v>
      </c>
      <c r="L17" s="29">
        <f>ROUND(+K17*$D17,2)</f>
        <v>0</v>
      </c>
      <c r="M17" s="28">
        <v>0</v>
      </c>
      <c r="N17" s="29">
        <f>ROUND(+M17*$D17,2)</f>
        <v>0</v>
      </c>
      <c r="O17" s="17"/>
      <c r="Q17" s="17"/>
      <c r="AA17" s="17"/>
      <c r="AC17" s="17"/>
      <c r="AE17" s="17"/>
      <c r="AG17" s="17"/>
      <c r="AI17" s="17"/>
    </row>
    <row r="18" spans="1:35" ht="25.5" x14ac:dyDescent="0.25">
      <c r="A18" s="33">
        <f>+A17+0.1</f>
        <v>2.2000000000000002</v>
      </c>
      <c r="B18" s="25" t="s">
        <v>28</v>
      </c>
      <c r="C18" s="34" t="s">
        <v>15</v>
      </c>
      <c r="D18" s="27"/>
      <c r="E18" s="28">
        <v>1</v>
      </c>
      <c r="F18" s="29">
        <f>ROUND(+E18*$D18,2)</f>
        <v>0</v>
      </c>
      <c r="G18" s="28">
        <v>1</v>
      </c>
      <c r="H18" s="29">
        <f t="shared" ref="H18:H31" si="1">ROUND(+G18*$D18,2)</f>
        <v>0</v>
      </c>
      <c r="I18" s="28">
        <v>1</v>
      </c>
      <c r="J18" s="29">
        <f t="shared" ref="I18:J31" si="2">ROUND(+I18*$D18,2)</f>
        <v>0</v>
      </c>
      <c r="K18" s="28">
        <v>1</v>
      </c>
      <c r="L18" s="29">
        <f t="shared" ref="L18:L31" si="3">ROUND(+K18*$D18,2)</f>
        <v>0</v>
      </c>
      <c r="M18" s="28">
        <v>1</v>
      </c>
      <c r="N18" s="29">
        <f t="shared" ref="N18:N31" si="4">ROUND(+M18*$D18,2)</f>
        <v>0</v>
      </c>
      <c r="O18" s="17"/>
      <c r="Q18" s="17"/>
    </row>
    <row r="19" spans="1:35" ht="25.5" x14ac:dyDescent="0.25">
      <c r="A19" s="33">
        <f>+A18+0.1</f>
        <v>2.3000000000000003</v>
      </c>
      <c r="B19" s="25" t="s">
        <v>34</v>
      </c>
      <c r="C19" s="34" t="s">
        <v>15</v>
      </c>
      <c r="D19" s="27"/>
      <c r="E19" s="28">
        <v>1</v>
      </c>
      <c r="F19" s="29">
        <f t="shared" ref="F19:F31" si="5">ROUND(+E19*$D19,2)</f>
        <v>0</v>
      </c>
      <c r="G19" s="28">
        <v>1</v>
      </c>
      <c r="H19" s="29">
        <f t="shared" si="1"/>
        <v>0</v>
      </c>
      <c r="I19" s="28">
        <v>1</v>
      </c>
      <c r="J19" s="29">
        <f t="shared" si="2"/>
        <v>0</v>
      </c>
      <c r="K19" s="28">
        <v>0</v>
      </c>
      <c r="L19" s="29">
        <f t="shared" si="3"/>
        <v>0</v>
      </c>
      <c r="M19" s="28">
        <v>0</v>
      </c>
      <c r="N19" s="29">
        <f t="shared" si="4"/>
        <v>0</v>
      </c>
      <c r="O19" s="17"/>
      <c r="Q19" s="17"/>
    </row>
    <row r="20" spans="1:35" ht="38.25" x14ac:dyDescent="0.25">
      <c r="A20" s="33">
        <f>+A19+0.1</f>
        <v>2.4000000000000004</v>
      </c>
      <c r="B20" s="73" t="s">
        <v>46</v>
      </c>
      <c r="C20" s="34" t="s">
        <v>15</v>
      </c>
      <c r="D20" s="27"/>
      <c r="E20" s="28">
        <v>0</v>
      </c>
      <c r="F20" s="29">
        <f>ROUND(+E20*$D20,2)</f>
        <v>0</v>
      </c>
      <c r="G20" s="28">
        <v>1</v>
      </c>
      <c r="H20" s="29">
        <f>ROUND(+G20*$D20,2)</f>
        <v>0</v>
      </c>
      <c r="I20" s="28">
        <v>0</v>
      </c>
      <c r="J20" s="29">
        <f>ROUND(+I20*$D20,2)</f>
        <v>0</v>
      </c>
      <c r="K20" s="28">
        <v>0</v>
      </c>
      <c r="L20" s="29">
        <f>ROUND(+K20*$D20,2)</f>
        <v>0</v>
      </c>
      <c r="M20" s="28">
        <v>0</v>
      </c>
      <c r="N20" s="29">
        <f>ROUND(+M20*$D20,2)</f>
        <v>0</v>
      </c>
      <c r="O20" s="17"/>
      <c r="Q20" s="17"/>
    </row>
    <row r="21" spans="1:35" ht="38.25" x14ac:dyDescent="0.25">
      <c r="A21" s="33">
        <f t="shared" ref="A21:A25" si="6">+A20+0.1</f>
        <v>2.5000000000000004</v>
      </c>
      <c r="B21" s="25" t="s">
        <v>35</v>
      </c>
      <c r="C21" s="34" t="s">
        <v>15</v>
      </c>
      <c r="D21" s="27"/>
      <c r="E21" s="28">
        <v>1</v>
      </c>
      <c r="F21" s="29">
        <f t="shared" si="5"/>
        <v>0</v>
      </c>
      <c r="G21" s="28">
        <v>1</v>
      </c>
      <c r="H21" s="29">
        <f t="shared" si="1"/>
        <v>0</v>
      </c>
      <c r="I21" s="28">
        <v>1</v>
      </c>
      <c r="J21" s="29">
        <f t="shared" si="2"/>
        <v>0</v>
      </c>
      <c r="K21" s="28">
        <v>1</v>
      </c>
      <c r="L21" s="29">
        <f t="shared" si="3"/>
        <v>0</v>
      </c>
      <c r="M21" s="28">
        <v>1</v>
      </c>
      <c r="N21" s="29">
        <f t="shared" si="4"/>
        <v>0</v>
      </c>
      <c r="O21" s="17"/>
      <c r="Q21" s="17"/>
    </row>
    <row r="22" spans="1:35" ht="25.5" x14ac:dyDescent="0.25">
      <c r="A22" s="33">
        <f t="shared" si="6"/>
        <v>2.6000000000000005</v>
      </c>
      <c r="B22" s="25" t="s">
        <v>29</v>
      </c>
      <c r="C22" s="34" t="s">
        <v>15</v>
      </c>
      <c r="D22" s="27"/>
      <c r="E22" s="28">
        <v>6</v>
      </c>
      <c r="F22" s="29">
        <f t="shared" si="5"/>
        <v>0</v>
      </c>
      <c r="G22" s="28">
        <v>3</v>
      </c>
      <c r="H22" s="29">
        <f t="shared" si="1"/>
        <v>0</v>
      </c>
      <c r="I22" s="28">
        <v>3</v>
      </c>
      <c r="J22" s="29">
        <f t="shared" si="2"/>
        <v>0</v>
      </c>
      <c r="K22" s="28">
        <v>0</v>
      </c>
      <c r="L22" s="29">
        <f t="shared" si="3"/>
        <v>0</v>
      </c>
      <c r="M22" s="28">
        <v>0</v>
      </c>
      <c r="N22" s="29">
        <f t="shared" si="4"/>
        <v>0</v>
      </c>
      <c r="O22" s="17"/>
      <c r="Q22" s="17"/>
    </row>
    <row r="23" spans="1:35" ht="25.5" x14ac:dyDescent="0.25">
      <c r="A23" s="33">
        <f t="shared" si="6"/>
        <v>2.7000000000000006</v>
      </c>
      <c r="B23" s="73" t="s">
        <v>30</v>
      </c>
      <c r="C23" s="34" t="s">
        <v>15</v>
      </c>
      <c r="D23" s="27"/>
      <c r="E23" s="28">
        <v>11</v>
      </c>
      <c r="F23" s="29">
        <f t="shared" si="5"/>
        <v>0</v>
      </c>
      <c r="G23" s="28">
        <v>15</v>
      </c>
      <c r="H23" s="29">
        <f t="shared" si="1"/>
        <v>0</v>
      </c>
      <c r="I23" s="28">
        <v>10</v>
      </c>
      <c r="J23" s="29">
        <f t="shared" si="2"/>
        <v>0</v>
      </c>
      <c r="K23" s="28">
        <v>14</v>
      </c>
      <c r="L23" s="29">
        <f t="shared" si="3"/>
        <v>0</v>
      </c>
      <c r="M23" s="28">
        <v>14</v>
      </c>
      <c r="N23" s="29">
        <f t="shared" si="4"/>
        <v>0</v>
      </c>
      <c r="O23" s="17"/>
      <c r="Q23" s="17"/>
    </row>
    <row r="24" spans="1:35" ht="38.25" x14ac:dyDescent="0.25">
      <c r="A24" s="33">
        <f t="shared" si="6"/>
        <v>2.8000000000000007</v>
      </c>
      <c r="B24" s="25" t="s">
        <v>36</v>
      </c>
      <c r="C24" s="34" t="s">
        <v>15</v>
      </c>
      <c r="D24" s="27"/>
      <c r="E24" s="28">
        <v>0</v>
      </c>
      <c r="F24" s="29">
        <f t="shared" si="5"/>
        <v>0</v>
      </c>
      <c r="G24" s="28">
        <v>1</v>
      </c>
      <c r="H24" s="29">
        <f t="shared" si="1"/>
        <v>0</v>
      </c>
      <c r="I24" s="28">
        <v>0</v>
      </c>
      <c r="J24" s="29">
        <f t="shared" si="2"/>
        <v>0</v>
      </c>
      <c r="K24" s="28">
        <v>0</v>
      </c>
      <c r="L24" s="29">
        <f t="shared" si="3"/>
        <v>0</v>
      </c>
      <c r="M24" s="28">
        <v>0</v>
      </c>
      <c r="N24" s="29">
        <f t="shared" si="4"/>
        <v>0</v>
      </c>
      <c r="O24" s="17"/>
      <c r="Q24" s="17"/>
    </row>
    <row r="25" spans="1:35" ht="27" customHeight="1" x14ac:dyDescent="0.25">
      <c r="A25" s="33">
        <f t="shared" si="6"/>
        <v>2.9000000000000008</v>
      </c>
      <c r="B25" s="25" t="s">
        <v>37</v>
      </c>
      <c r="C25" s="35" t="s">
        <v>15</v>
      </c>
      <c r="D25" s="27"/>
      <c r="E25" s="28">
        <v>1</v>
      </c>
      <c r="F25" s="29">
        <f t="shared" si="5"/>
        <v>0</v>
      </c>
      <c r="G25" s="28">
        <v>1</v>
      </c>
      <c r="H25" s="29">
        <f t="shared" si="1"/>
        <v>0</v>
      </c>
      <c r="I25" s="28">
        <v>0</v>
      </c>
      <c r="J25" s="29">
        <f t="shared" si="2"/>
        <v>0</v>
      </c>
      <c r="K25" s="28">
        <v>0</v>
      </c>
      <c r="L25" s="29">
        <f t="shared" si="3"/>
        <v>0</v>
      </c>
      <c r="M25" s="28">
        <v>0</v>
      </c>
      <c r="N25" s="29">
        <f t="shared" si="4"/>
        <v>0</v>
      </c>
      <c r="O25" s="17"/>
      <c r="Q25" s="17"/>
    </row>
    <row r="26" spans="1:35" ht="38.25" x14ac:dyDescent="0.25">
      <c r="A26" s="36">
        <v>2.1</v>
      </c>
      <c r="B26" s="25" t="s">
        <v>38</v>
      </c>
      <c r="C26" s="35" t="s">
        <v>15</v>
      </c>
      <c r="D26" s="27"/>
      <c r="E26" s="28">
        <v>1</v>
      </c>
      <c r="F26" s="29">
        <f t="shared" si="5"/>
        <v>0</v>
      </c>
      <c r="G26" s="28">
        <v>1</v>
      </c>
      <c r="H26" s="29">
        <f t="shared" si="1"/>
        <v>0</v>
      </c>
      <c r="I26" s="28">
        <v>1</v>
      </c>
      <c r="J26" s="29">
        <f t="shared" si="2"/>
        <v>0</v>
      </c>
      <c r="K26" s="28">
        <v>1</v>
      </c>
      <c r="L26" s="29">
        <f t="shared" si="3"/>
        <v>0</v>
      </c>
      <c r="M26" s="28">
        <v>1</v>
      </c>
      <c r="N26" s="29">
        <f t="shared" si="4"/>
        <v>0</v>
      </c>
      <c r="O26" s="17"/>
      <c r="Q26" s="17"/>
    </row>
    <row r="27" spans="1:35" ht="25.5" x14ac:dyDescent="0.25">
      <c r="A27" s="36">
        <f>+A26+0.01</f>
        <v>2.11</v>
      </c>
      <c r="B27" s="25" t="s">
        <v>31</v>
      </c>
      <c r="C27" s="34" t="s">
        <v>15</v>
      </c>
      <c r="D27" s="27"/>
      <c r="E27" s="28">
        <v>4</v>
      </c>
      <c r="F27" s="29">
        <f t="shared" si="5"/>
        <v>0</v>
      </c>
      <c r="G27" s="28">
        <v>5</v>
      </c>
      <c r="H27" s="29">
        <f t="shared" si="1"/>
        <v>0</v>
      </c>
      <c r="I27" s="28">
        <v>0</v>
      </c>
      <c r="J27" s="29">
        <f t="shared" si="2"/>
        <v>0</v>
      </c>
      <c r="K27" s="28">
        <v>2</v>
      </c>
      <c r="L27" s="29">
        <f t="shared" si="3"/>
        <v>0</v>
      </c>
      <c r="M27" s="28">
        <v>2</v>
      </c>
      <c r="N27" s="29">
        <f t="shared" si="4"/>
        <v>0</v>
      </c>
      <c r="O27" s="17"/>
      <c r="Q27" s="17"/>
    </row>
    <row r="28" spans="1:35" ht="25.5" x14ac:dyDescent="0.25">
      <c r="A28" s="36">
        <f t="shared" ref="A28:A29" si="7">+A27+0.01</f>
        <v>2.1199999999999997</v>
      </c>
      <c r="B28" s="73" t="s">
        <v>43</v>
      </c>
      <c r="C28" s="34" t="s">
        <v>15</v>
      </c>
      <c r="D28" s="27"/>
      <c r="E28" s="28">
        <v>12</v>
      </c>
      <c r="F28" s="29">
        <f t="shared" si="5"/>
        <v>0</v>
      </c>
      <c r="G28" s="28">
        <v>9</v>
      </c>
      <c r="H28" s="29">
        <f t="shared" si="1"/>
        <v>0</v>
      </c>
      <c r="I28" s="28">
        <v>9</v>
      </c>
      <c r="J28" s="29">
        <f t="shared" si="2"/>
        <v>0</v>
      </c>
      <c r="K28" s="28">
        <v>9</v>
      </c>
      <c r="L28" s="29">
        <f t="shared" si="3"/>
        <v>0</v>
      </c>
      <c r="M28" s="28">
        <v>9</v>
      </c>
      <c r="N28" s="29">
        <f t="shared" si="4"/>
        <v>0</v>
      </c>
      <c r="O28" s="17"/>
      <c r="Q28" s="17"/>
    </row>
    <row r="29" spans="1:35" ht="25.5" x14ac:dyDescent="0.25">
      <c r="A29" s="36">
        <f t="shared" si="7"/>
        <v>2.1299999999999994</v>
      </c>
      <c r="B29" s="25" t="s">
        <v>33</v>
      </c>
      <c r="C29" s="34" t="s">
        <v>15</v>
      </c>
      <c r="D29" s="27"/>
      <c r="E29" s="28">
        <v>6</v>
      </c>
      <c r="F29" s="29">
        <f t="shared" si="5"/>
        <v>0</v>
      </c>
      <c r="G29" s="28">
        <v>8</v>
      </c>
      <c r="H29" s="29">
        <f t="shared" si="1"/>
        <v>0</v>
      </c>
      <c r="I29" s="28">
        <v>3</v>
      </c>
      <c r="J29" s="29">
        <f t="shared" si="2"/>
        <v>0</v>
      </c>
      <c r="K29" s="28">
        <v>0</v>
      </c>
      <c r="L29" s="29">
        <f t="shared" si="3"/>
        <v>0</v>
      </c>
      <c r="M29" s="28">
        <v>0</v>
      </c>
      <c r="N29" s="29">
        <f t="shared" si="4"/>
        <v>0</v>
      </c>
      <c r="O29" s="17"/>
      <c r="Q29" s="17"/>
    </row>
    <row r="30" spans="1:35" ht="25.5" x14ac:dyDescent="0.25">
      <c r="A30" s="36">
        <f>+A29+0.01</f>
        <v>2.1399999999999992</v>
      </c>
      <c r="B30" s="25" t="s">
        <v>39</v>
      </c>
      <c r="C30" s="34" t="s">
        <v>15</v>
      </c>
      <c r="D30" s="27"/>
      <c r="E30" s="28">
        <v>1</v>
      </c>
      <c r="F30" s="29">
        <f t="shared" si="5"/>
        <v>0</v>
      </c>
      <c r="G30" s="28">
        <v>1</v>
      </c>
      <c r="H30" s="29">
        <f t="shared" si="1"/>
        <v>0</v>
      </c>
      <c r="I30" s="28">
        <v>1</v>
      </c>
      <c r="J30" s="29">
        <f t="shared" si="2"/>
        <v>0</v>
      </c>
      <c r="K30" s="28">
        <v>0</v>
      </c>
      <c r="L30" s="29">
        <f t="shared" si="3"/>
        <v>0</v>
      </c>
      <c r="M30" s="28">
        <v>0</v>
      </c>
      <c r="N30" s="29">
        <f t="shared" si="4"/>
        <v>0</v>
      </c>
      <c r="O30" s="17"/>
      <c r="Q30" s="17"/>
    </row>
    <row r="31" spans="1:35" ht="22.5" customHeight="1" x14ac:dyDescent="0.25">
      <c r="A31" s="74">
        <f t="shared" ref="A31" si="8">+A30+0.01</f>
        <v>2.149999999999999</v>
      </c>
      <c r="B31" s="25" t="s">
        <v>53</v>
      </c>
      <c r="C31" s="34" t="s">
        <v>15</v>
      </c>
      <c r="D31" s="27"/>
      <c r="E31" s="28">
        <v>0</v>
      </c>
      <c r="F31" s="29">
        <f t="shared" si="5"/>
        <v>0</v>
      </c>
      <c r="G31" s="28">
        <v>0</v>
      </c>
      <c r="H31" s="29">
        <f t="shared" si="1"/>
        <v>0</v>
      </c>
      <c r="I31" s="28">
        <v>0</v>
      </c>
      <c r="J31" s="29">
        <f t="shared" si="2"/>
        <v>0</v>
      </c>
      <c r="K31" s="28">
        <v>0</v>
      </c>
      <c r="L31" s="29">
        <f t="shared" si="3"/>
        <v>0</v>
      </c>
      <c r="M31" s="28">
        <v>0</v>
      </c>
      <c r="N31" s="29">
        <f t="shared" si="4"/>
        <v>0</v>
      </c>
      <c r="O31" s="17"/>
      <c r="Q31" s="17"/>
    </row>
    <row r="32" spans="1:35" x14ac:dyDescent="0.25">
      <c r="A32" s="30">
        <v>3</v>
      </c>
      <c r="B32" s="89" t="s">
        <v>40</v>
      </c>
      <c r="C32" s="90"/>
      <c r="D32" s="91"/>
      <c r="E32" s="71"/>
      <c r="F32" s="72"/>
      <c r="G32" s="71"/>
      <c r="H32" s="72"/>
      <c r="I32" s="71"/>
      <c r="J32" s="72"/>
      <c r="K32" s="71"/>
      <c r="L32" s="72"/>
      <c r="M32" s="71"/>
      <c r="N32" s="72"/>
      <c r="O32" s="17"/>
      <c r="Q32" s="17"/>
    </row>
    <row r="33" spans="1:26" x14ac:dyDescent="0.25">
      <c r="A33" s="37">
        <f>+A32+0.1</f>
        <v>3.1</v>
      </c>
      <c r="B33" s="38" t="s">
        <v>41</v>
      </c>
      <c r="C33" s="26" t="s">
        <v>15</v>
      </c>
      <c r="D33" s="27"/>
      <c r="E33" s="39">
        <v>1</v>
      </c>
      <c r="F33" s="40">
        <f>ROUND(+E33*D33,2)</f>
        <v>0</v>
      </c>
      <c r="G33" s="39">
        <v>1</v>
      </c>
      <c r="H33" s="40">
        <f t="shared" ref="H33" si="9">ROUND(+G33*D33,2)</f>
        <v>0</v>
      </c>
      <c r="I33" s="39">
        <v>1</v>
      </c>
      <c r="J33" s="40">
        <f t="shared" ref="J33" si="10">ROUND(+I33*D33,2)</f>
        <v>0</v>
      </c>
      <c r="K33" s="39">
        <v>1</v>
      </c>
      <c r="L33" s="40">
        <f t="shared" ref="L33" si="11">ROUND(+K33*D33,2)</f>
        <v>0</v>
      </c>
      <c r="M33" s="39">
        <v>1</v>
      </c>
      <c r="N33" s="40">
        <f>ROUND(+M33*$D33,2)</f>
        <v>0</v>
      </c>
      <c r="O33" s="17"/>
      <c r="Q33" s="17"/>
    </row>
    <row r="34" spans="1:26" ht="21" customHeight="1" x14ac:dyDescent="0.25">
      <c r="A34" s="41"/>
      <c r="B34" s="70" t="s">
        <v>20</v>
      </c>
      <c r="C34" s="42"/>
      <c r="D34" s="27"/>
      <c r="E34" s="43"/>
      <c r="F34" s="44">
        <f>SUM(F10:F33)</f>
        <v>0</v>
      </c>
      <c r="G34" s="43"/>
      <c r="H34" s="44">
        <f>SUM(H10:H33)</f>
        <v>0</v>
      </c>
      <c r="I34" s="43"/>
      <c r="J34" s="44">
        <f>SUM(J10:J33)</f>
        <v>0</v>
      </c>
      <c r="K34" s="43"/>
      <c r="L34" s="44">
        <f>SUM(L10:L33)</f>
        <v>0</v>
      </c>
      <c r="M34" s="43"/>
      <c r="N34" s="44">
        <f>SUM(N10:N33)</f>
        <v>0</v>
      </c>
      <c r="O34" s="17"/>
      <c r="Q34" s="17"/>
    </row>
    <row r="35" spans="1:26" ht="21" customHeight="1" x14ac:dyDescent="0.25">
      <c r="A35" s="41"/>
      <c r="B35" s="45" t="s">
        <v>21</v>
      </c>
      <c r="C35" s="46" t="s">
        <v>22</v>
      </c>
      <c r="D35" s="47"/>
      <c r="E35" s="39"/>
      <c r="F35" s="40">
        <f>ROUND(+F34*$D$35,2)</f>
        <v>0</v>
      </c>
      <c r="G35" s="39"/>
      <c r="H35" s="40">
        <f>ROUND(+H34*$D$35,2)</f>
        <v>0</v>
      </c>
      <c r="I35" s="39"/>
      <c r="J35" s="40">
        <f>ROUND(+J34*$D$35,2)</f>
        <v>0</v>
      </c>
      <c r="K35" s="39"/>
      <c r="L35" s="40">
        <f>ROUND(+L34*$D$35,2)</f>
        <v>0</v>
      </c>
      <c r="M35" s="39"/>
      <c r="N35" s="40">
        <f>ROUND(+N34*$D$35,2)</f>
        <v>0</v>
      </c>
      <c r="O35" s="17"/>
      <c r="Q35" s="17"/>
    </row>
    <row r="36" spans="1:26" ht="21" customHeight="1" x14ac:dyDescent="0.25">
      <c r="A36" s="41"/>
      <c r="B36" s="45" t="s">
        <v>23</v>
      </c>
      <c r="C36" s="46" t="s">
        <v>22</v>
      </c>
      <c r="D36" s="47"/>
      <c r="E36" s="39"/>
      <c r="F36" s="40">
        <f>ROUND(+F34*$D$36,2)</f>
        <v>0</v>
      </c>
      <c r="G36" s="39"/>
      <c r="H36" s="40">
        <f>ROUND(+H34*$D$36,2)</f>
        <v>0</v>
      </c>
      <c r="I36" s="39"/>
      <c r="J36" s="40">
        <f>ROUND(+J34*$D$36,2)</f>
        <v>0</v>
      </c>
      <c r="K36" s="39"/>
      <c r="L36" s="40">
        <f>ROUND(+L34*$D$36,2)</f>
        <v>0</v>
      </c>
      <c r="M36" s="39"/>
      <c r="N36" s="40">
        <f>ROUND(+N34*$D$36,2)</f>
        <v>0</v>
      </c>
      <c r="O36" s="17"/>
      <c r="Z36" s="17"/>
    </row>
    <row r="37" spans="1:26" ht="21" customHeight="1" thickBot="1" x14ac:dyDescent="0.3">
      <c r="A37" s="48"/>
      <c r="B37" s="49"/>
      <c r="C37" s="50"/>
      <c r="D37" s="51"/>
      <c r="E37" s="52" t="s">
        <v>11</v>
      </c>
      <c r="F37" s="53">
        <f>+F34+F35+F36</f>
        <v>0</v>
      </c>
      <c r="G37" s="54"/>
      <c r="H37" s="53">
        <f>+H34+H35+H36</f>
        <v>0</v>
      </c>
      <c r="I37" s="54"/>
      <c r="J37" s="53">
        <f>+J34+J35+J36</f>
        <v>0</v>
      </c>
      <c r="K37" s="54"/>
      <c r="L37" s="53">
        <f>+L34+L35+L36</f>
        <v>0</v>
      </c>
      <c r="M37" s="54"/>
      <c r="N37" s="53">
        <f>+N34+N35+N36</f>
        <v>0</v>
      </c>
      <c r="O37" s="17"/>
      <c r="Q37" s="17"/>
    </row>
    <row r="38" spans="1:26" ht="17.25" thickBot="1" x14ac:dyDescent="0.3">
      <c r="A38" s="92" t="s">
        <v>48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4"/>
      <c r="M38" s="95">
        <f>+F37+H37+J37+L37+N37</f>
        <v>0</v>
      </c>
      <c r="N38" s="96"/>
    </row>
    <row r="39" spans="1:26" ht="15.75" thickBot="1" x14ac:dyDescent="0.3">
      <c r="A39" s="55"/>
      <c r="B39" s="55"/>
      <c r="C39" s="55"/>
      <c r="D39" s="56"/>
      <c r="E39" s="56"/>
      <c r="F39" s="56"/>
      <c r="G39" s="56"/>
      <c r="H39" s="56"/>
      <c r="I39" s="56"/>
      <c r="J39" s="56"/>
      <c r="K39" s="57" t="s">
        <v>24</v>
      </c>
      <c r="L39" s="58">
        <v>0.18</v>
      </c>
      <c r="M39" s="75">
        <f>+ROUND(M38*L39,2)</f>
        <v>0</v>
      </c>
      <c r="N39" s="76"/>
    </row>
    <row r="40" spans="1:26" ht="15.75" thickBot="1" x14ac:dyDescent="0.3">
      <c r="A40" s="77" t="s">
        <v>51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9"/>
      <c r="M40" s="80">
        <f>+M38+M39</f>
        <v>0</v>
      </c>
      <c r="N40" s="81" t="e">
        <f>+M39+#REF!</f>
        <v>#REF!</v>
      </c>
    </row>
  </sheetData>
  <mergeCells count="16">
    <mergeCell ref="M38:N38"/>
    <mergeCell ref="A40:L40"/>
    <mergeCell ref="M40:N40"/>
    <mergeCell ref="M39:N39"/>
    <mergeCell ref="A8:D8"/>
    <mergeCell ref="A15:D15"/>
    <mergeCell ref="B16:D16"/>
    <mergeCell ref="B32:D32"/>
    <mergeCell ref="A38:L38"/>
    <mergeCell ref="A2:N2"/>
    <mergeCell ref="A5:D5"/>
    <mergeCell ref="E5:F5"/>
    <mergeCell ref="G5:H5"/>
    <mergeCell ref="I5:J5"/>
    <mergeCell ref="K5:L5"/>
    <mergeCell ref="M5:N5"/>
  </mergeCells>
  <printOptions horizontalCentered="1"/>
  <pageMargins left="0.39370078740157483" right="0.39370078740157483" top="0.55118110236220474" bottom="0.35433070866141736" header="0.31496062992125984" footer="0.31496062992125984"/>
  <pageSetup paperSize="9" scale="85" orientation="landscape" horizontalDpi="360" verticalDpi="360" r:id="rId1"/>
  <headerFooter>
    <oddHeader>&amp;L&amp;9PETROPERÚ S.A.&amp;C&amp;9SERVICIO DE MANTENIMIENTO COMPLEMENTARIO DE LOS TERMINALES DEL SUR</oddHeader>
    <oddFooter>&amp;C&amp;9&amp;P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I40"/>
  <sheetViews>
    <sheetView topLeftCell="A16" zoomScaleNormal="100" zoomScaleSheetLayoutView="100" workbookViewId="0">
      <selection activeCell="I31" sqref="I31"/>
    </sheetView>
  </sheetViews>
  <sheetFormatPr baseColWidth="10" defaultColWidth="11.42578125" defaultRowHeight="15" x14ac:dyDescent="0.25"/>
  <cols>
    <col min="1" max="1" width="7" style="1" bestFit="1" customWidth="1"/>
    <col min="2" max="2" width="58" style="1" customWidth="1"/>
    <col min="3" max="3" width="6.5703125" style="1" customWidth="1"/>
    <col min="4" max="4" width="8.5703125" style="60" customWidth="1"/>
    <col min="5" max="14" width="8.5703125" style="62" customWidth="1"/>
    <col min="15" max="17" width="11.42578125" style="1" customWidth="1"/>
    <col min="18" max="16384" width="11.42578125" style="1"/>
  </cols>
  <sheetData>
    <row r="2" spans="1:35" ht="15.75" x14ac:dyDescent="0.25">
      <c r="A2" s="82" t="s">
        <v>45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35" s="2" customFormat="1" ht="14.25" customHeight="1" x14ac:dyDescent="0.25"/>
    <row r="4" spans="1:35" s="2" customFormat="1" ht="3" customHeight="1" thickBot="1" x14ac:dyDescent="0.3">
      <c r="A4" s="3"/>
      <c r="B4" s="4"/>
      <c r="C4" s="4"/>
      <c r="D4" s="5"/>
      <c r="E4" s="6"/>
      <c r="F4" s="6"/>
      <c r="G4" s="6"/>
      <c r="H4" s="6"/>
      <c r="I4" s="6"/>
      <c r="J4" s="6"/>
      <c r="K4" s="6"/>
      <c r="L4" s="6"/>
      <c r="M4" s="6"/>
      <c r="N4" s="6"/>
    </row>
    <row r="5" spans="1:35" s="7" customFormat="1" ht="20.100000000000001" customHeight="1" thickTop="1" thickBot="1" x14ac:dyDescent="0.3">
      <c r="A5" s="83" t="s">
        <v>0</v>
      </c>
      <c r="B5" s="83"/>
      <c r="C5" s="83"/>
      <c r="D5" s="83"/>
      <c r="E5" s="84" t="s">
        <v>1</v>
      </c>
      <c r="F5" s="84"/>
      <c r="G5" s="84" t="s">
        <v>2</v>
      </c>
      <c r="H5" s="84"/>
      <c r="I5" s="84" t="s">
        <v>3</v>
      </c>
      <c r="J5" s="84"/>
      <c r="K5" s="84" t="s">
        <v>4</v>
      </c>
      <c r="L5" s="84"/>
      <c r="M5" s="84" t="s">
        <v>5</v>
      </c>
      <c r="N5" s="84"/>
    </row>
    <row r="6" spans="1:35" s="2" customFormat="1" ht="3" customHeight="1" thickTop="1" x14ac:dyDescent="0.25">
      <c r="A6" s="8"/>
      <c r="B6" s="9"/>
      <c r="C6" s="9"/>
      <c r="D6" s="10">
        <v>1.25</v>
      </c>
      <c r="E6" s="11"/>
      <c r="F6" s="12"/>
      <c r="G6" s="11"/>
      <c r="H6" s="12"/>
      <c r="I6" s="11"/>
      <c r="J6" s="12"/>
      <c r="K6" s="11"/>
      <c r="L6" s="12"/>
      <c r="M6" s="11"/>
      <c r="N6" s="12"/>
    </row>
    <row r="7" spans="1:35" ht="15.75" thickBot="1" x14ac:dyDescent="0.3">
      <c r="A7" s="63" t="s">
        <v>6</v>
      </c>
      <c r="B7" s="64" t="s">
        <v>7</v>
      </c>
      <c r="C7" s="65" t="s">
        <v>8</v>
      </c>
      <c r="D7" s="66" t="s">
        <v>9</v>
      </c>
      <c r="E7" s="67" t="s">
        <v>10</v>
      </c>
      <c r="F7" s="66" t="s">
        <v>11</v>
      </c>
      <c r="G7" s="14" t="s">
        <v>10</v>
      </c>
      <c r="H7" s="13" t="s">
        <v>11</v>
      </c>
      <c r="I7" s="14" t="s">
        <v>10</v>
      </c>
      <c r="J7" s="13" t="s">
        <v>11</v>
      </c>
      <c r="K7" s="14" t="s">
        <v>10</v>
      </c>
      <c r="L7" s="13" t="s">
        <v>11</v>
      </c>
      <c r="M7" s="14" t="s">
        <v>10</v>
      </c>
      <c r="N7" s="13" t="s">
        <v>11</v>
      </c>
    </row>
    <row r="8" spans="1:35" ht="21" customHeight="1" thickTop="1" x14ac:dyDescent="0.25">
      <c r="A8" s="85" t="s">
        <v>12</v>
      </c>
      <c r="B8" s="85"/>
      <c r="C8" s="85"/>
      <c r="D8" s="85"/>
      <c r="E8" s="68"/>
      <c r="F8" s="69"/>
      <c r="G8" s="68"/>
      <c r="H8" s="69"/>
      <c r="I8" s="68"/>
      <c r="J8" s="69"/>
      <c r="K8" s="68"/>
      <c r="L8" s="69"/>
      <c r="M8" s="68"/>
      <c r="N8" s="69"/>
      <c r="O8" s="17"/>
      <c r="Q8" s="17"/>
    </row>
    <row r="9" spans="1:35" ht="21" customHeight="1" x14ac:dyDescent="0.25">
      <c r="A9" s="18">
        <v>1</v>
      </c>
      <c r="B9" s="19" t="s">
        <v>13</v>
      </c>
      <c r="C9" s="20"/>
      <c r="D9" s="21"/>
      <c r="E9" s="22"/>
      <c r="F9" s="23"/>
      <c r="G9" s="22"/>
      <c r="H9" s="23"/>
      <c r="I9" s="22"/>
      <c r="J9" s="23"/>
      <c r="K9" s="22"/>
      <c r="L9" s="23"/>
      <c r="M9" s="22"/>
      <c r="N9" s="23"/>
      <c r="R9" s="17"/>
      <c r="T9" s="17"/>
      <c r="V9" s="17"/>
      <c r="X9" s="17"/>
      <c r="Z9" s="17"/>
    </row>
    <row r="10" spans="1:35" ht="21" customHeight="1" x14ac:dyDescent="0.25">
      <c r="A10" s="24">
        <v>1.1000000000000001</v>
      </c>
      <c r="B10" s="25" t="s">
        <v>14</v>
      </c>
      <c r="C10" s="26" t="s">
        <v>15</v>
      </c>
      <c r="D10" s="27"/>
      <c r="E10" s="28">
        <v>1</v>
      </c>
      <c r="F10" s="29">
        <f>ROUND(+E10*$D10,2)</f>
        <v>0</v>
      </c>
      <c r="G10" s="28"/>
      <c r="H10" s="29"/>
      <c r="I10" s="28"/>
      <c r="J10" s="29"/>
      <c r="K10" s="28"/>
      <c r="L10" s="29"/>
      <c r="M10" s="28"/>
      <c r="N10" s="29"/>
      <c r="O10" s="17"/>
      <c r="Q10" s="17"/>
      <c r="AA10" s="17"/>
      <c r="AC10" s="17"/>
      <c r="AE10" s="17"/>
      <c r="AG10" s="17"/>
      <c r="AI10" s="17"/>
    </row>
    <row r="11" spans="1:35" ht="21" customHeight="1" x14ac:dyDescent="0.25">
      <c r="A11" s="24">
        <f>+A10+0.1</f>
        <v>1.2000000000000002</v>
      </c>
      <c r="B11" s="25" t="s">
        <v>16</v>
      </c>
      <c r="C11" s="26" t="s">
        <v>15</v>
      </c>
      <c r="D11" s="27"/>
      <c r="E11" s="28"/>
      <c r="F11" s="29"/>
      <c r="G11" s="28">
        <v>1</v>
      </c>
      <c r="H11" s="29">
        <f>ROUND(+G11*$D11,2)</f>
        <v>0</v>
      </c>
      <c r="I11" s="28"/>
      <c r="J11" s="29"/>
      <c r="K11" s="28"/>
      <c r="L11" s="29"/>
      <c r="M11" s="28"/>
      <c r="N11" s="29"/>
      <c r="O11" s="17"/>
      <c r="Q11" s="17"/>
    </row>
    <row r="12" spans="1:35" ht="21" customHeight="1" x14ac:dyDescent="0.25">
      <c r="A12" s="24">
        <f t="shared" ref="A12:A14" si="0">+A11+0.1</f>
        <v>1.3000000000000003</v>
      </c>
      <c r="B12" s="25" t="s">
        <v>17</v>
      </c>
      <c r="C12" s="26" t="s">
        <v>15</v>
      </c>
      <c r="D12" s="27"/>
      <c r="E12" s="28"/>
      <c r="F12" s="29"/>
      <c r="G12" s="28"/>
      <c r="H12" s="29"/>
      <c r="I12" s="28">
        <v>1</v>
      </c>
      <c r="J12" s="29">
        <f>ROUND(+I12*$D12,2)</f>
        <v>0</v>
      </c>
      <c r="K12" s="28"/>
      <c r="L12" s="29"/>
      <c r="M12" s="28"/>
      <c r="N12" s="29"/>
      <c r="O12" s="17"/>
      <c r="Q12" s="17"/>
    </row>
    <row r="13" spans="1:35" ht="21" customHeight="1" x14ac:dyDescent="0.25">
      <c r="A13" s="24">
        <f t="shared" si="0"/>
        <v>1.4000000000000004</v>
      </c>
      <c r="B13" s="25" t="s">
        <v>18</v>
      </c>
      <c r="C13" s="26" t="s">
        <v>15</v>
      </c>
      <c r="D13" s="27"/>
      <c r="E13" s="28"/>
      <c r="F13" s="29"/>
      <c r="G13" s="28"/>
      <c r="H13" s="29"/>
      <c r="I13" s="28"/>
      <c r="J13" s="29"/>
      <c r="K13" s="28">
        <v>1</v>
      </c>
      <c r="L13" s="29">
        <f>ROUND(+K13*$D13,2)</f>
        <v>0</v>
      </c>
      <c r="M13" s="28"/>
      <c r="N13" s="29"/>
      <c r="O13" s="17"/>
      <c r="Q13" s="17"/>
    </row>
    <row r="14" spans="1:35" ht="21" customHeight="1" thickBot="1" x14ac:dyDescent="0.3">
      <c r="A14" s="24">
        <f t="shared" si="0"/>
        <v>1.5000000000000004</v>
      </c>
      <c r="B14" s="25" t="s">
        <v>19</v>
      </c>
      <c r="C14" s="26" t="s">
        <v>15</v>
      </c>
      <c r="D14" s="27"/>
      <c r="E14" s="28"/>
      <c r="F14" s="29"/>
      <c r="G14" s="28"/>
      <c r="H14" s="29"/>
      <c r="I14" s="28"/>
      <c r="J14" s="29"/>
      <c r="K14" s="28"/>
      <c r="L14" s="29"/>
      <c r="M14" s="28">
        <v>1</v>
      </c>
      <c r="N14" s="29">
        <f>ROUND(+M14*$D14,2)</f>
        <v>0</v>
      </c>
      <c r="O14" s="17"/>
      <c r="Q14" s="17"/>
    </row>
    <row r="15" spans="1:35" ht="21" customHeight="1" thickTop="1" x14ac:dyDescent="0.25">
      <c r="A15" s="86" t="s">
        <v>26</v>
      </c>
      <c r="B15" s="87"/>
      <c r="C15" s="87"/>
      <c r="D15" s="88"/>
      <c r="E15" s="15"/>
      <c r="F15" s="16"/>
      <c r="G15" s="15"/>
      <c r="H15" s="16"/>
      <c r="I15" s="15"/>
      <c r="J15" s="16"/>
      <c r="K15" s="15"/>
      <c r="L15" s="16"/>
      <c r="M15" s="15"/>
      <c r="N15" s="16"/>
      <c r="O15" s="17"/>
      <c r="Q15" s="17"/>
    </row>
    <row r="16" spans="1:35" ht="21" customHeight="1" x14ac:dyDescent="0.25">
      <c r="A16" s="30">
        <v>2</v>
      </c>
      <c r="B16" s="89" t="s">
        <v>25</v>
      </c>
      <c r="C16" s="90"/>
      <c r="D16" s="91"/>
      <c r="E16" s="71"/>
      <c r="F16" s="72"/>
      <c r="G16" s="71"/>
      <c r="H16" s="72"/>
      <c r="I16" s="71"/>
      <c r="J16" s="72"/>
      <c r="K16" s="71"/>
      <c r="L16" s="72"/>
      <c r="M16" s="71"/>
      <c r="N16" s="72"/>
      <c r="O16" s="17"/>
      <c r="Q16" s="17"/>
      <c r="R16" s="17"/>
      <c r="T16" s="17"/>
      <c r="V16" s="17"/>
      <c r="X16" s="17"/>
      <c r="Z16" s="17"/>
    </row>
    <row r="17" spans="1:35" ht="38.25" x14ac:dyDescent="0.25">
      <c r="A17" s="33">
        <v>2.1</v>
      </c>
      <c r="B17" s="25" t="s">
        <v>27</v>
      </c>
      <c r="C17" s="34" t="s">
        <v>15</v>
      </c>
      <c r="D17" s="27"/>
      <c r="E17" s="28">
        <v>0</v>
      </c>
      <c r="F17" s="29">
        <f>ROUND(+E17*$D17,2)</f>
        <v>0</v>
      </c>
      <c r="G17" s="28">
        <v>2</v>
      </c>
      <c r="H17" s="29">
        <f>ROUND(+G17*$D17,2)</f>
        <v>0</v>
      </c>
      <c r="I17" s="28">
        <v>0</v>
      </c>
      <c r="J17" s="29">
        <f>ROUND(+I17*$D17,2)</f>
        <v>0</v>
      </c>
      <c r="K17" s="28">
        <v>0</v>
      </c>
      <c r="L17" s="29">
        <f>ROUND(+K17*$D17,2)</f>
        <v>0</v>
      </c>
      <c r="M17" s="28">
        <v>0</v>
      </c>
      <c r="N17" s="29">
        <f>ROUND(+M17*$D17,2)</f>
        <v>0</v>
      </c>
      <c r="O17" s="17"/>
      <c r="Q17" s="17"/>
      <c r="AA17" s="17"/>
      <c r="AC17" s="17"/>
      <c r="AE17" s="17"/>
      <c r="AG17" s="17"/>
      <c r="AI17" s="17"/>
    </row>
    <row r="18" spans="1:35" ht="25.5" x14ac:dyDescent="0.25">
      <c r="A18" s="33">
        <f>+A17+0.1</f>
        <v>2.2000000000000002</v>
      </c>
      <c r="B18" s="25" t="s">
        <v>28</v>
      </c>
      <c r="C18" s="34" t="s">
        <v>15</v>
      </c>
      <c r="D18" s="27"/>
      <c r="E18" s="28">
        <v>1</v>
      </c>
      <c r="F18" s="29">
        <f>ROUND(+E18*$D18,2)</f>
        <v>0</v>
      </c>
      <c r="G18" s="28">
        <v>1</v>
      </c>
      <c r="H18" s="29">
        <f t="shared" ref="H18:H31" si="1">ROUND(+G18*$D18,2)</f>
        <v>0</v>
      </c>
      <c r="I18" s="28">
        <v>1</v>
      </c>
      <c r="J18" s="29">
        <f t="shared" ref="J18:J31" si="2">ROUND(+I18*$D18,2)</f>
        <v>0</v>
      </c>
      <c r="K18" s="28">
        <v>1</v>
      </c>
      <c r="L18" s="29">
        <f t="shared" ref="L18:L31" si="3">ROUND(+K18*$D18,2)</f>
        <v>0</v>
      </c>
      <c r="M18" s="28">
        <v>1</v>
      </c>
      <c r="N18" s="29">
        <f t="shared" ref="N18:N31" si="4">ROUND(+M18*$D18,2)</f>
        <v>0</v>
      </c>
      <c r="O18" s="17"/>
      <c r="Q18" s="17"/>
    </row>
    <row r="19" spans="1:35" ht="25.5" x14ac:dyDescent="0.25">
      <c r="A19" s="33">
        <f>+A18+0.1</f>
        <v>2.3000000000000003</v>
      </c>
      <c r="B19" s="25" t="s">
        <v>34</v>
      </c>
      <c r="C19" s="34" t="s">
        <v>15</v>
      </c>
      <c r="D19" s="27"/>
      <c r="E19" s="28">
        <v>1</v>
      </c>
      <c r="F19" s="29">
        <f t="shared" ref="F19:F31" si="5">ROUND(+E19*$D19,2)</f>
        <v>0</v>
      </c>
      <c r="G19" s="28">
        <v>1</v>
      </c>
      <c r="H19" s="29">
        <f t="shared" si="1"/>
        <v>0</v>
      </c>
      <c r="I19" s="28">
        <v>1</v>
      </c>
      <c r="J19" s="29">
        <f t="shared" si="2"/>
        <v>0</v>
      </c>
      <c r="K19" s="28">
        <v>0</v>
      </c>
      <c r="L19" s="29">
        <f t="shared" si="3"/>
        <v>0</v>
      </c>
      <c r="M19" s="28">
        <v>0</v>
      </c>
      <c r="N19" s="29">
        <f t="shared" si="4"/>
        <v>0</v>
      </c>
      <c r="O19" s="17"/>
      <c r="Q19" s="17"/>
    </row>
    <row r="20" spans="1:35" ht="38.25" x14ac:dyDescent="0.25">
      <c r="A20" s="33">
        <f>+A19+0.1</f>
        <v>2.4000000000000004</v>
      </c>
      <c r="B20" s="73" t="s">
        <v>46</v>
      </c>
      <c r="C20" s="34" t="s">
        <v>15</v>
      </c>
      <c r="D20" s="27"/>
      <c r="E20" s="28">
        <v>0</v>
      </c>
      <c r="F20" s="29">
        <f>ROUND(+E20*$D20,2)</f>
        <v>0</v>
      </c>
      <c r="G20" s="28">
        <v>1</v>
      </c>
      <c r="H20" s="29">
        <f>ROUND(+G20*$D20,2)</f>
        <v>0</v>
      </c>
      <c r="I20" s="28">
        <v>0</v>
      </c>
      <c r="J20" s="29">
        <f>ROUND(+I20*$D20,2)</f>
        <v>0</v>
      </c>
      <c r="K20" s="28">
        <v>0</v>
      </c>
      <c r="L20" s="29">
        <f>ROUND(+K20*$D20,2)</f>
        <v>0</v>
      </c>
      <c r="M20" s="28">
        <v>0</v>
      </c>
      <c r="N20" s="29">
        <f>ROUND(+M20*$D20,2)</f>
        <v>0</v>
      </c>
      <c r="O20" s="17"/>
      <c r="Q20" s="17"/>
    </row>
    <row r="21" spans="1:35" ht="38.25" x14ac:dyDescent="0.25">
      <c r="A21" s="33">
        <f t="shared" ref="A21:A25" si="6">+A20+0.1</f>
        <v>2.5000000000000004</v>
      </c>
      <c r="B21" s="25" t="s">
        <v>35</v>
      </c>
      <c r="C21" s="34" t="s">
        <v>15</v>
      </c>
      <c r="D21" s="27"/>
      <c r="E21" s="28">
        <v>1</v>
      </c>
      <c r="F21" s="29">
        <f t="shared" si="5"/>
        <v>0</v>
      </c>
      <c r="G21" s="28">
        <v>1</v>
      </c>
      <c r="H21" s="29">
        <f t="shared" si="1"/>
        <v>0</v>
      </c>
      <c r="I21" s="28">
        <v>1</v>
      </c>
      <c r="J21" s="29">
        <f t="shared" si="2"/>
        <v>0</v>
      </c>
      <c r="K21" s="28">
        <v>1</v>
      </c>
      <c r="L21" s="29">
        <f t="shared" si="3"/>
        <v>0</v>
      </c>
      <c r="M21" s="28">
        <v>1</v>
      </c>
      <c r="N21" s="29">
        <f t="shared" si="4"/>
        <v>0</v>
      </c>
      <c r="O21" s="17"/>
      <c r="Q21" s="17"/>
    </row>
    <row r="22" spans="1:35" ht="25.5" x14ac:dyDescent="0.25">
      <c r="A22" s="33">
        <f t="shared" si="6"/>
        <v>2.6000000000000005</v>
      </c>
      <c r="B22" s="25" t="s">
        <v>29</v>
      </c>
      <c r="C22" s="34" t="s">
        <v>15</v>
      </c>
      <c r="D22" s="27"/>
      <c r="E22" s="28">
        <v>6</v>
      </c>
      <c r="F22" s="29">
        <f t="shared" si="5"/>
        <v>0</v>
      </c>
      <c r="G22" s="28">
        <v>3</v>
      </c>
      <c r="H22" s="29">
        <f t="shared" si="1"/>
        <v>0</v>
      </c>
      <c r="I22" s="28">
        <v>3</v>
      </c>
      <c r="J22" s="29">
        <f t="shared" si="2"/>
        <v>0</v>
      </c>
      <c r="K22" s="28">
        <v>0</v>
      </c>
      <c r="L22" s="29">
        <f t="shared" si="3"/>
        <v>0</v>
      </c>
      <c r="M22" s="28">
        <v>0</v>
      </c>
      <c r="N22" s="29">
        <f t="shared" si="4"/>
        <v>0</v>
      </c>
      <c r="O22" s="17"/>
      <c r="Q22" s="17"/>
    </row>
    <row r="23" spans="1:35" ht="25.5" x14ac:dyDescent="0.25">
      <c r="A23" s="33">
        <f t="shared" si="6"/>
        <v>2.7000000000000006</v>
      </c>
      <c r="B23" s="73" t="s">
        <v>30</v>
      </c>
      <c r="C23" s="34" t="s">
        <v>15</v>
      </c>
      <c r="D23" s="27"/>
      <c r="E23" s="28">
        <v>11</v>
      </c>
      <c r="F23" s="29">
        <f t="shared" si="5"/>
        <v>0</v>
      </c>
      <c r="G23" s="28">
        <v>15</v>
      </c>
      <c r="H23" s="29">
        <f t="shared" si="1"/>
        <v>0</v>
      </c>
      <c r="I23" s="28">
        <v>10</v>
      </c>
      <c r="J23" s="29">
        <f t="shared" si="2"/>
        <v>0</v>
      </c>
      <c r="K23" s="28">
        <v>14</v>
      </c>
      <c r="L23" s="29">
        <f t="shared" si="3"/>
        <v>0</v>
      </c>
      <c r="M23" s="28">
        <v>14</v>
      </c>
      <c r="N23" s="29">
        <f t="shared" si="4"/>
        <v>0</v>
      </c>
      <c r="O23" s="17"/>
      <c r="Q23" s="17"/>
    </row>
    <row r="24" spans="1:35" ht="38.25" x14ac:dyDescent="0.25">
      <c r="A24" s="33">
        <f t="shared" si="6"/>
        <v>2.8000000000000007</v>
      </c>
      <c r="B24" s="25" t="s">
        <v>36</v>
      </c>
      <c r="C24" s="34" t="s">
        <v>15</v>
      </c>
      <c r="D24" s="27"/>
      <c r="E24" s="28">
        <v>0</v>
      </c>
      <c r="F24" s="29">
        <f t="shared" si="5"/>
        <v>0</v>
      </c>
      <c r="G24" s="28">
        <v>1</v>
      </c>
      <c r="H24" s="29">
        <f t="shared" si="1"/>
        <v>0</v>
      </c>
      <c r="I24" s="28">
        <v>0</v>
      </c>
      <c r="J24" s="29">
        <f t="shared" si="2"/>
        <v>0</v>
      </c>
      <c r="K24" s="28">
        <v>0</v>
      </c>
      <c r="L24" s="29">
        <f t="shared" si="3"/>
        <v>0</v>
      </c>
      <c r="M24" s="28">
        <v>0</v>
      </c>
      <c r="N24" s="29">
        <f t="shared" si="4"/>
        <v>0</v>
      </c>
      <c r="O24" s="17"/>
      <c r="Q24" s="17"/>
    </row>
    <row r="25" spans="1:35" ht="27" customHeight="1" x14ac:dyDescent="0.25">
      <c r="A25" s="33">
        <f t="shared" si="6"/>
        <v>2.9000000000000008</v>
      </c>
      <c r="B25" s="25" t="s">
        <v>37</v>
      </c>
      <c r="C25" s="35" t="s">
        <v>15</v>
      </c>
      <c r="D25" s="27"/>
      <c r="E25" s="28">
        <v>1</v>
      </c>
      <c r="F25" s="29">
        <f t="shared" si="5"/>
        <v>0</v>
      </c>
      <c r="G25" s="28">
        <v>1</v>
      </c>
      <c r="H25" s="29">
        <f t="shared" si="1"/>
        <v>0</v>
      </c>
      <c r="I25" s="28">
        <v>0</v>
      </c>
      <c r="J25" s="29">
        <f t="shared" si="2"/>
        <v>0</v>
      </c>
      <c r="K25" s="28">
        <v>0</v>
      </c>
      <c r="L25" s="29">
        <f t="shared" si="3"/>
        <v>0</v>
      </c>
      <c r="M25" s="28">
        <v>0</v>
      </c>
      <c r="N25" s="29">
        <f t="shared" si="4"/>
        <v>0</v>
      </c>
      <c r="O25" s="17"/>
      <c r="Q25" s="17"/>
    </row>
    <row r="26" spans="1:35" ht="38.25" x14ac:dyDescent="0.25">
      <c r="A26" s="36">
        <v>2.1</v>
      </c>
      <c r="B26" s="25" t="s">
        <v>38</v>
      </c>
      <c r="C26" s="35" t="s">
        <v>15</v>
      </c>
      <c r="D26" s="27"/>
      <c r="E26" s="28">
        <v>1</v>
      </c>
      <c r="F26" s="29">
        <f t="shared" si="5"/>
        <v>0</v>
      </c>
      <c r="G26" s="28">
        <v>1</v>
      </c>
      <c r="H26" s="29">
        <f t="shared" si="1"/>
        <v>0</v>
      </c>
      <c r="I26" s="28">
        <v>1</v>
      </c>
      <c r="J26" s="29">
        <f t="shared" si="2"/>
        <v>0</v>
      </c>
      <c r="K26" s="28">
        <v>1</v>
      </c>
      <c r="L26" s="29">
        <f t="shared" si="3"/>
        <v>0</v>
      </c>
      <c r="M26" s="28">
        <v>1</v>
      </c>
      <c r="N26" s="29">
        <f t="shared" si="4"/>
        <v>0</v>
      </c>
      <c r="O26" s="17"/>
      <c r="Q26" s="17"/>
    </row>
    <row r="27" spans="1:35" ht="25.5" x14ac:dyDescent="0.25">
      <c r="A27" s="36">
        <f>+A26+0.01</f>
        <v>2.11</v>
      </c>
      <c r="B27" s="25" t="s">
        <v>31</v>
      </c>
      <c r="C27" s="34" t="s">
        <v>15</v>
      </c>
      <c r="D27" s="27"/>
      <c r="E27" s="28">
        <v>4</v>
      </c>
      <c r="F27" s="29">
        <f t="shared" si="5"/>
        <v>0</v>
      </c>
      <c r="G27" s="28">
        <v>5</v>
      </c>
      <c r="H27" s="29">
        <f t="shared" si="1"/>
        <v>0</v>
      </c>
      <c r="I27" s="28">
        <v>0</v>
      </c>
      <c r="J27" s="29">
        <f t="shared" si="2"/>
        <v>0</v>
      </c>
      <c r="K27" s="28">
        <v>2</v>
      </c>
      <c r="L27" s="29">
        <f t="shared" si="3"/>
        <v>0</v>
      </c>
      <c r="M27" s="28">
        <v>2</v>
      </c>
      <c r="N27" s="29">
        <f t="shared" si="4"/>
        <v>0</v>
      </c>
      <c r="O27" s="17"/>
      <c r="Q27" s="17"/>
    </row>
    <row r="28" spans="1:35" ht="25.5" x14ac:dyDescent="0.25">
      <c r="A28" s="36">
        <f t="shared" ref="A28:A31" si="7">+A27+0.01</f>
        <v>2.1199999999999997</v>
      </c>
      <c r="B28" s="73" t="s">
        <v>43</v>
      </c>
      <c r="C28" s="34" t="s">
        <v>15</v>
      </c>
      <c r="D28" s="27"/>
      <c r="E28" s="28">
        <v>12</v>
      </c>
      <c r="F28" s="29">
        <f t="shared" si="5"/>
        <v>0</v>
      </c>
      <c r="G28" s="28">
        <v>9</v>
      </c>
      <c r="H28" s="29">
        <f t="shared" si="1"/>
        <v>0</v>
      </c>
      <c r="I28" s="28">
        <v>9</v>
      </c>
      <c r="J28" s="29">
        <f t="shared" si="2"/>
        <v>0</v>
      </c>
      <c r="K28" s="28">
        <v>9</v>
      </c>
      <c r="L28" s="29">
        <f t="shared" si="3"/>
        <v>0</v>
      </c>
      <c r="M28" s="28">
        <v>9</v>
      </c>
      <c r="N28" s="29">
        <f t="shared" si="4"/>
        <v>0</v>
      </c>
      <c r="O28" s="17"/>
      <c r="Q28" s="17"/>
    </row>
    <row r="29" spans="1:35" ht="25.5" x14ac:dyDescent="0.25">
      <c r="A29" s="36">
        <f t="shared" si="7"/>
        <v>2.1299999999999994</v>
      </c>
      <c r="B29" s="25" t="s">
        <v>33</v>
      </c>
      <c r="C29" s="34" t="s">
        <v>15</v>
      </c>
      <c r="D29" s="27"/>
      <c r="E29" s="28">
        <v>6</v>
      </c>
      <c r="F29" s="29">
        <f t="shared" si="5"/>
        <v>0</v>
      </c>
      <c r="G29" s="28">
        <v>8</v>
      </c>
      <c r="H29" s="29">
        <f t="shared" si="1"/>
        <v>0</v>
      </c>
      <c r="I29" s="28">
        <v>3</v>
      </c>
      <c r="J29" s="29">
        <f t="shared" si="2"/>
        <v>0</v>
      </c>
      <c r="K29" s="28">
        <v>0</v>
      </c>
      <c r="L29" s="29">
        <f t="shared" si="3"/>
        <v>0</v>
      </c>
      <c r="M29" s="28">
        <v>0</v>
      </c>
      <c r="N29" s="29">
        <f t="shared" si="4"/>
        <v>0</v>
      </c>
      <c r="O29" s="17"/>
      <c r="Q29" s="17"/>
    </row>
    <row r="30" spans="1:35" ht="25.5" x14ac:dyDescent="0.25">
      <c r="A30" s="36">
        <f t="shared" si="7"/>
        <v>2.1399999999999992</v>
      </c>
      <c r="B30" s="25" t="s">
        <v>39</v>
      </c>
      <c r="C30" s="34" t="s">
        <v>15</v>
      </c>
      <c r="D30" s="27"/>
      <c r="E30" s="28">
        <v>1</v>
      </c>
      <c r="F30" s="29">
        <f t="shared" si="5"/>
        <v>0</v>
      </c>
      <c r="G30" s="28">
        <v>1</v>
      </c>
      <c r="H30" s="29">
        <f t="shared" si="1"/>
        <v>0</v>
      </c>
      <c r="I30" s="28">
        <v>1</v>
      </c>
      <c r="J30" s="29">
        <f t="shared" si="2"/>
        <v>0</v>
      </c>
      <c r="K30" s="28">
        <v>0</v>
      </c>
      <c r="L30" s="29">
        <f t="shared" si="3"/>
        <v>0</v>
      </c>
      <c r="M30" s="28">
        <v>0</v>
      </c>
      <c r="N30" s="29">
        <f t="shared" si="4"/>
        <v>0</v>
      </c>
      <c r="O30" s="17"/>
      <c r="Q30" s="17"/>
    </row>
    <row r="31" spans="1:35" ht="22.5" customHeight="1" x14ac:dyDescent="0.25">
      <c r="A31" s="74">
        <f t="shared" si="7"/>
        <v>2.149999999999999</v>
      </c>
      <c r="B31" s="25" t="s">
        <v>53</v>
      </c>
      <c r="C31" s="34" t="s">
        <v>15</v>
      </c>
      <c r="D31" s="27"/>
      <c r="E31" s="28">
        <v>0</v>
      </c>
      <c r="F31" s="29">
        <f t="shared" si="5"/>
        <v>0</v>
      </c>
      <c r="G31" s="28">
        <v>0</v>
      </c>
      <c r="H31" s="29">
        <f t="shared" si="1"/>
        <v>0</v>
      </c>
      <c r="I31" s="28">
        <v>0</v>
      </c>
      <c r="J31" s="29">
        <f t="shared" si="2"/>
        <v>0</v>
      </c>
      <c r="K31" s="28">
        <v>0</v>
      </c>
      <c r="L31" s="29">
        <f t="shared" si="3"/>
        <v>0</v>
      </c>
      <c r="M31" s="28">
        <v>0</v>
      </c>
      <c r="N31" s="29">
        <f t="shared" si="4"/>
        <v>0</v>
      </c>
      <c r="O31" s="17"/>
      <c r="Q31" s="17"/>
    </row>
    <row r="32" spans="1:35" x14ac:dyDescent="0.25">
      <c r="A32" s="30">
        <v>3</v>
      </c>
      <c r="B32" s="89" t="s">
        <v>40</v>
      </c>
      <c r="C32" s="90"/>
      <c r="D32" s="91"/>
      <c r="E32" s="71"/>
      <c r="F32" s="72"/>
      <c r="G32" s="71"/>
      <c r="H32" s="72"/>
      <c r="I32" s="71"/>
      <c r="J32" s="72"/>
      <c r="K32" s="71"/>
      <c r="L32" s="72"/>
      <c r="M32" s="71"/>
      <c r="N32" s="72"/>
      <c r="O32" s="17"/>
      <c r="Q32" s="17"/>
    </row>
    <row r="33" spans="1:26" x14ac:dyDescent="0.25">
      <c r="A33" s="37">
        <f>+A32+0.1</f>
        <v>3.1</v>
      </c>
      <c r="B33" s="38" t="s">
        <v>41</v>
      </c>
      <c r="C33" s="26" t="s">
        <v>15</v>
      </c>
      <c r="D33" s="27"/>
      <c r="E33" s="39">
        <v>1</v>
      </c>
      <c r="F33" s="40">
        <f>ROUND(+E33*D33,2)</f>
        <v>0</v>
      </c>
      <c r="G33" s="39">
        <v>1</v>
      </c>
      <c r="H33" s="40">
        <f t="shared" ref="H33" si="8">ROUND(+G33*D33,2)</f>
        <v>0</v>
      </c>
      <c r="I33" s="39">
        <v>1</v>
      </c>
      <c r="J33" s="40">
        <f t="shared" ref="J33" si="9">ROUND(+I33*D33,2)</f>
        <v>0</v>
      </c>
      <c r="K33" s="39">
        <v>1</v>
      </c>
      <c r="L33" s="40">
        <f t="shared" ref="L33" si="10">ROUND(+K33*D33,2)</f>
        <v>0</v>
      </c>
      <c r="M33" s="39">
        <v>1</v>
      </c>
      <c r="N33" s="40">
        <f>ROUND(+M33*$D33,2)</f>
        <v>0</v>
      </c>
      <c r="O33" s="17"/>
      <c r="Q33" s="17"/>
    </row>
    <row r="34" spans="1:26" ht="21" customHeight="1" x14ac:dyDescent="0.25">
      <c r="A34" s="41"/>
      <c r="B34" s="70" t="s">
        <v>20</v>
      </c>
      <c r="C34" s="42"/>
      <c r="D34" s="27"/>
      <c r="E34" s="43"/>
      <c r="F34" s="44">
        <f>SUM(F10:F33)</f>
        <v>0</v>
      </c>
      <c r="G34" s="43"/>
      <c r="H34" s="44">
        <f>SUM(H10:H33)</f>
        <v>0</v>
      </c>
      <c r="I34" s="43"/>
      <c r="J34" s="44">
        <f>SUM(J10:J33)</f>
        <v>0</v>
      </c>
      <c r="K34" s="43"/>
      <c r="L34" s="44">
        <f>SUM(L10:L33)</f>
        <v>0</v>
      </c>
      <c r="M34" s="43"/>
      <c r="N34" s="44">
        <f>SUM(N10:N33)</f>
        <v>0</v>
      </c>
      <c r="O34" s="17"/>
      <c r="Q34" s="17"/>
    </row>
    <row r="35" spans="1:26" ht="21" customHeight="1" x14ac:dyDescent="0.25">
      <c r="A35" s="41"/>
      <c r="B35" s="45" t="s">
        <v>21</v>
      </c>
      <c r="C35" s="46" t="s">
        <v>22</v>
      </c>
      <c r="D35" s="47"/>
      <c r="E35" s="39"/>
      <c r="F35" s="40">
        <f>ROUND(+F34*$D$35,2)</f>
        <v>0</v>
      </c>
      <c r="G35" s="39"/>
      <c r="H35" s="40">
        <f>ROUND(+H34*$D$35,2)</f>
        <v>0</v>
      </c>
      <c r="I35" s="39"/>
      <c r="J35" s="40">
        <f>ROUND(+J34*$D$35,2)</f>
        <v>0</v>
      </c>
      <c r="K35" s="39"/>
      <c r="L35" s="40">
        <f>ROUND(+L34*$D$35,2)</f>
        <v>0</v>
      </c>
      <c r="M35" s="39"/>
      <c r="N35" s="40">
        <f>ROUND(+N34*$D$35,2)</f>
        <v>0</v>
      </c>
      <c r="O35" s="17"/>
      <c r="Q35" s="17"/>
    </row>
    <row r="36" spans="1:26" ht="21" customHeight="1" x14ac:dyDescent="0.25">
      <c r="A36" s="41"/>
      <c r="B36" s="45" t="s">
        <v>23</v>
      </c>
      <c r="C36" s="46" t="s">
        <v>22</v>
      </c>
      <c r="D36" s="47"/>
      <c r="E36" s="39"/>
      <c r="F36" s="40">
        <f>ROUND(+F34*$D$36,2)</f>
        <v>0</v>
      </c>
      <c r="G36" s="39"/>
      <c r="H36" s="40">
        <f>ROUND(+H34*$D$36,2)</f>
        <v>0</v>
      </c>
      <c r="I36" s="39"/>
      <c r="J36" s="40">
        <f>ROUND(+J34*$D$36,2)</f>
        <v>0</v>
      </c>
      <c r="K36" s="39"/>
      <c r="L36" s="40">
        <f>ROUND(+L34*$D$36,2)</f>
        <v>0</v>
      </c>
      <c r="M36" s="39"/>
      <c r="N36" s="40">
        <f>ROUND(+N34*$D$36,2)</f>
        <v>0</v>
      </c>
      <c r="O36" s="17"/>
      <c r="Z36" s="17"/>
    </row>
    <row r="37" spans="1:26" ht="21" customHeight="1" thickBot="1" x14ac:dyDescent="0.3">
      <c r="A37" s="48"/>
      <c r="B37" s="49"/>
      <c r="C37" s="50"/>
      <c r="D37" s="51"/>
      <c r="E37" s="52" t="s">
        <v>11</v>
      </c>
      <c r="F37" s="53">
        <f>+F34+F35+F36</f>
        <v>0</v>
      </c>
      <c r="G37" s="54"/>
      <c r="H37" s="53">
        <f>+H34+H35+H36</f>
        <v>0</v>
      </c>
      <c r="I37" s="54"/>
      <c r="J37" s="53">
        <f>+J34+J35+J36</f>
        <v>0</v>
      </c>
      <c r="K37" s="54"/>
      <c r="L37" s="53">
        <f>+L34+L35+L36</f>
        <v>0</v>
      </c>
      <c r="M37" s="54"/>
      <c r="N37" s="53">
        <f>+N34+N35+N36</f>
        <v>0</v>
      </c>
      <c r="O37" s="17"/>
      <c r="Q37" s="17"/>
    </row>
    <row r="38" spans="1:26" ht="17.25" thickBot="1" x14ac:dyDescent="0.3">
      <c r="A38" s="92" t="s">
        <v>49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4"/>
      <c r="M38" s="95">
        <f>+F37+H37+J37+L37+N37</f>
        <v>0</v>
      </c>
      <c r="N38" s="96"/>
    </row>
    <row r="39" spans="1:26" ht="15.75" thickBot="1" x14ac:dyDescent="0.3">
      <c r="A39" s="55"/>
      <c r="B39" s="55"/>
      <c r="C39" s="55"/>
      <c r="D39" s="56"/>
      <c r="E39" s="56"/>
      <c r="F39" s="56"/>
      <c r="G39" s="56"/>
      <c r="H39" s="56"/>
      <c r="I39" s="56"/>
      <c r="J39" s="56"/>
      <c r="K39" s="57" t="s">
        <v>24</v>
      </c>
      <c r="L39" s="58">
        <v>0.18</v>
      </c>
      <c r="M39" s="75">
        <f>+ROUND(M38*L39,2)</f>
        <v>0</v>
      </c>
      <c r="N39" s="76"/>
    </row>
    <row r="40" spans="1:26" ht="15.75" thickBot="1" x14ac:dyDescent="0.3">
      <c r="A40" s="77" t="s">
        <v>52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9"/>
      <c r="M40" s="80">
        <f>+M38+M39</f>
        <v>0</v>
      </c>
      <c r="N40" s="81" t="e">
        <f>+M39+#REF!</f>
        <v>#REF!</v>
      </c>
    </row>
  </sheetData>
  <mergeCells count="16">
    <mergeCell ref="M38:N38"/>
    <mergeCell ref="A40:L40"/>
    <mergeCell ref="M40:N40"/>
    <mergeCell ref="M39:N39"/>
    <mergeCell ref="A8:D8"/>
    <mergeCell ref="A15:D15"/>
    <mergeCell ref="B16:D16"/>
    <mergeCell ref="B32:D32"/>
    <mergeCell ref="A38:L38"/>
    <mergeCell ref="A2:N2"/>
    <mergeCell ref="A5:D5"/>
    <mergeCell ref="E5:F5"/>
    <mergeCell ref="G5:H5"/>
    <mergeCell ref="I5:J5"/>
    <mergeCell ref="K5:L5"/>
    <mergeCell ref="M5:N5"/>
  </mergeCells>
  <printOptions horizontalCentered="1"/>
  <pageMargins left="0.39370078740157483" right="0.39370078740157483" top="0.55118110236220474" bottom="0.35433070866141736" header="0.31496062992125984" footer="0.31496062992125984"/>
  <pageSetup paperSize="9" scale="85" orientation="landscape" horizontalDpi="360" verticalDpi="360" r:id="rId1"/>
  <headerFooter>
    <oddHeader>&amp;L&amp;9PETROPERÚ S.A.&amp;C&amp;9SERVICIO DE MANTENIMIENTO COMPLEMENTARIO DE LOS TERMINALES DEL SUR</oddHeader>
    <oddFooter>&amp;C&amp;9&amp;P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AÑO 1</vt:lpstr>
      <vt:lpstr>AÑO 2</vt:lpstr>
      <vt:lpstr>AÑO 3</vt:lpstr>
      <vt:lpstr>Hoja1</vt:lpstr>
      <vt:lpstr>'AÑO 1'!Área_de_impresión</vt:lpstr>
      <vt:lpstr>'AÑO 2'!Área_de_impresión</vt:lpstr>
      <vt:lpstr>'AÑO 3'!Área_de_impresión</vt:lpstr>
      <vt:lpstr>'AÑO 1'!Títulos_a_imprimir</vt:lpstr>
      <vt:lpstr>'AÑO 2'!Títulos_a_imprimir</vt:lpstr>
      <vt:lpstr>'AÑO 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Paulo Francisco Concepcion Zavaleta</cp:lastModifiedBy>
  <dcterms:created xsi:type="dcterms:W3CDTF">2021-03-24T13:43:34Z</dcterms:created>
  <dcterms:modified xsi:type="dcterms:W3CDTF">2021-06-28T20:18:02Z</dcterms:modified>
</cp:coreProperties>
</file>